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OS PAGINA WEB\PLANTILLAS EN EXCEL PARA PAGINA WEB\"/>
    </mc:Choice>
  </mc:AlternateContent>
  <bookViews>
    <workbookView xWindow="0" yWindow="0" windowWidth="22575" windowHeight="112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1" l="1"/>
  <c r="C210" i="1" s="1"/>
  <c r="C150" i="1"/>
  <c r="C137" i="1"/>
  <c r="C148" i="1" s="1"/>
  <c r="C212" i="1" s="1"/>
  <c r="C133" i="1"/>
  <c r="C63" i="1"/>
  <c r="C111" i="1" s="1"/>
  <c r="C49" i="1"/>
  <c r="C41" i="1"/>
  <c r="C37" i="1"/>
  <c r="D25" i="1"/>
  <c r="D24" i="1"/>
  <c r="B24" i="1"/>
  <c r="A25" i="1" s="1"/>
  <c r="D23" i="1"/>
  <c r="B23" i="1"/>
  <c r="A24" i="1" s="1"/>
  <c r="D22" i="1"/>
  <c r="B22" i="1"/>
  <c r="A23" i="1" s="1"/>
  <c r="D16" i="1"/>
  <c r="A16" i="1"/>
  <c r="D15" i="1"/>
  <c r="B15" i="1"/>
  <c r="D14" i="1"/>
  <c r="B14" i="1"/>
  <c r="A15" i="1" s="1"/>
  <c r="D13" i="1"/>
  <c r="B13" i="1"/>
  <c r="A14" i="1" s="1"/>
  <c r="C113" i="1" l="1"/>
  <c r="C121" i="1" s="1"/>
  <c r="C214" i="1"/>
  <c r="C222" i="1" s="1"/>
</calcChain>
</file>

<file path=xl/sharedStrings.xml><?xml version="1.0" encoding="utf-8"?>
<sst xmlns="http://schemas.openxmlformats.org/spreadsheetml/2006/main" count="240" uniqueCount="116">
  <si>
    <t>TARIFA PARA RENTA LÍQUIDA LABORAL Y DE PENSIONES</t>
  </si>
  <si>
    <t>ARTÍCULO 241 E.T. - NÚMERAL 1</t>
  </si>
  <si>
    <t>RANGOS EN UVT</t>
  </si>
  <si>
    <t>TARIFA MARGINAL</t>
  </si>
  <si>
    <t>IMPUESTO</t>
  </si>
  <si>
    <t>RENTA GRAVABLE</t>
  </si>
  <si>
    <t>UVT</t>
  </si>
  <si>
    <t>DESDE</t>
  </si>
  <si>
    <t>HASTA</t>
  </si>
  <si>
    <t>AÑO</t>
  </si>
  <si>
    <t>VALOR</t>
  </si>
  <si>
    <t>&gt;0</t>
  </si>
  <si>
    <t>&gt;1.090</t>
  </si>
  <si>
    <t>(Base Gravable en UVT menos 1.090 UVT)*19%</t>
  </si>
  <si>
    <t>&gt;1.700</t>
  </si>
  <si>
    <t>(Base Gravable en UVT menos 1.700 UVT)*28% más 116 UVT</t>
  </si>
  <si>
    <t>&gt;4.100</t>
  </si>
  <si>
    <t>En adelante</t>
  </si>
  <si>
    <t>(Base Gravable en UVT menos 4.100 UVT)*33%  más 788 UVT</t>
  </si>
  <si>
    <t>AÑO GRAVABLE 2017</t>
  </si>
  <si>
    <t>TARIFA</t>
  </si>
  <si>
    <t>VALOR IMPUESTO DE RENTA</t>
  </si>
  <si>
    <t>BASE GRAVABLE</t>
  </si>
  <si>
    <t>DILIGENCIAR SOLO CELDAS COLOR NARANJA</t>
  </si>
  <si>
    <t>AÑO GRAVABLE 2018</t>
  </si>
  <si>
    <t>Documento elaborado por:       MIGUEL ANTONIO MÁRQUEZ MONTAÑEZ</t>
  </si>
  <si>
    <t>DETERMINACION DE LA RENTA ORDINARIA</t>
  </si>
  <si>
    <t>PARA EMPLEADOS AÑO GRAVABLE 2015</t>
  </si>
  <si>
    <t>TOTAL INGRESOS LABORALES</t>
  </si>
  <si>
    <t>Ingresos ordinarios</t>
  </si>
  <si>
    <t>$</t>
  </si>
  <si>
    <t>Ingresos extraordinarios</t>
  </si>
  <si>
    <t>(-) PAGOS QUE NO CONSTITUYEN INGRESO PARA EL TRABAJADOR</t>
  </si>
  <si>
    <t>La parte recibida por alimentación (Art 387-1 E.T.)</t>
  </si>
  <si>
    <t>Empleados con salarios mensuales inferiores a 310 UVT ($8.766.490)</t>
  </si>
  <si>
    <t>Valor no superior a 41 UVT mensuales.</t>
  </si>
  <si>
    <t>$13.913.268 año - $1.159.439 mensual</t>
  </si>
  <si>
    <t>Medios de transporte diferentes al subsidio de transporte</t>
  </si>
  <si>
    <t xml:space="preserve"> Concepto 18381 junio 1990 DIAN</t>
  </si>
  <si>
    <t>Viáticos ocasionales</t>
  </si>
  <si>
    <t>Art.10 Dec. 537 de 1987, y art.8 Dec. 823 de 1987</t>
  </si>
  <si>
    <t>(-) DEDUCCIONES - Artículo 387 E.T.</t>
  </si>
  <si>
    <t>Intereses o corrección monetaria en virtud de préstamos para vivienda</t>
  </si>
  <si>
    <t>$33.934.800 anual - $2.827.900 mensual</t>
  </si>
  <si>
    <t>Intereses en préstamos para vivienda del trabajador o sobre contratos</t>
  </si>
  <si>
    <t>de leasing, pagados en el año anterior (2014) y divididos por los meses</t>
  </si>
  <si>
    <t>a que correspondieron, sin exceder de 100 UVT mensuales.</t>
  </si>
  <si>
    <t>Art. 5 Dec.4713 dic 2005.</t>
  </si>
  <si>
    <t>Pagos durante el año anterior (2014) a medicina prepagada o por seguros</t>
  </si>
  <si>
    <t>$5.429.568 anual - $452.464 mensual</t>
  </si>
  <si>
    <t>de salud, expedidos por compañías de seguros vigiladas por la Superfinan.</t>
  </si>
  <si>
    <t xml:space="preserve">Pagos del trabajador, la esposa sus hijos y/o dependientes, divididos por </t>
  </si>
  <si>
    <t>los meses a que correspondieron. Este valor no puede exceder de 16 UVT mensuales</t>
  </si>
  <si>
    <t>Deducción por concepto de dependientes</t>
  </si>
  <si>
    <t>Deducción mensual de hasta el 10% del total de los ingresos brutos</t>
  </si>
  <si>
    <t>$10.859.136 anual - $904.928 mensual</t>
  </si>
  <si>
    <t>provenientes de la relación laboral del respectivo mes por concepto de</t>
  </si>
  <si>
    <t>dependientes, hasta un máximo de 32 UVT.</t>
  </si>
  <si>
    <t>(-) RENTAS EXENTAS</t>
  </si>
  <si>
    <t>Aportes voluntarios y obligatorios a fondo de pensiones y cuentas AFC</t>
  </si>
  <si>
    <t>$107.460.200 anual - $8.955.017 mensual</t>
  </si>
  <si>
    <t>Hasta una suma que no exceda el 30% del ingresos laboral o ingreso</t>
  </si>
  <si>
    <t>tributario del año y hasta un monto máximo de 3.800 UVT.</t>
  </si>
  <si>
    <t>Aportes obligatorios al fondo de pensiones. Art. 126-1 E.T.</t>
  </si>
  <si>
    <t>Aportes voluntarios a fondos de pensiones voluntarias y obligatorias y a</t>
  </si>
  <si>
    <t>los seguros privados de pensiones. Art. 126-1 E.T.</t>
  </si>
  <si>
    <t>Sumas depositadas en las cuentas de ahorro denominadas "Ahorro para</t>
  </si>
  <si>
    <t>el fomento a la construcción AFC2. Art. 126-4 E.T.</t>
  </si>
  <si>
    <t xml:space="preserve">Indemnizaciones por accidentes de trabajo o enfermedad profesional </t>
  </si>
  <si>
    <t xml:space="preserve">   (Limitado al mínimo legal)</t>
  </si>
  <si>
    <t>Indemnizaciones que impliquen protección a la maternidad</t>
  </si>
  <si>
    <t>Lo recibido por gastos de entierro del trabajador</t>
  </si>
  <si>
    <t>(Limitado al mínimo legal)</t>
  </si>
  <si>
    <t>Lo recibido por cesantías e intereses, para trabajadores cuyo ingreso</t>
  </si>
  <si>
    <t>$9.897.650</t>
  </si>
  <si>
    <t>mensual promedio de los últimos 6 meses sea inferior a 350 UVT (mínimo)</t>
  </si>
  <si>
    <t xml:space="preserve">Pensiones de jubilación, invalidez, vejez, de sobrevivientes y sobre </t>
  </si>
  <si>
    <t>riesgos profesionales en la parte mensual que no exceda de 1000 UVT</t>
  </si>
  <si>
    <t>$28.279.000</t>
  </si>
  <si>
    <t xml:space="preserve">Indemnizaciones sustitutivas de las pensiones o las devoluciones de </t>
  </si>
  <si>
    <t>ahorro pensional. (exonerado la suma equivalente a 1000 UVT calculados</t>
  </si>
  <si>
    <t>al momento de recibir la i ndemnización, por el número de meses a</t>
  </si>
  <si>
    <t>los cuales esta corresponda).</t>
  </si>
  <si>
    <t>El seguro por muerte, y las compensaciones por muerte de los</t>
  </si>
  <si>
    <t>miembros de las fuerzas militares y de la policía nacional.</t>
  </si>
  <si>
    <t xml:space="preserve">50% del salario de los magistrados de los tribunales y de sus fiscales </t>
  </si>
  <si>
    <t>(considerados como gastos de representación).</t>
  </si>
  <si>
    <t>25% del salario de los jueces de la república (considerados como gastos</t>
  </si>
  <si>
    <t>de representación).</t>
  </si>
  <si>
    <t>Gastos de representación de los rectores y profesores de universidades</t>
  </si>
  <si>
    <t>oficiales (no podrán exceder del 50% del salario).</t>
  </si>
  <si>
    <t xml:space="preserve">El exceso del salario básico percibido por los oficiales y suboficiales de </t>
  </si>
  <si>
    <t>las fuerzas militares y de la policía nacional y de los agentes de ésta ultima.</t>
  </si>
  <si>
    <t>SUBTOTAL</t>
  </si>
  <si>
    <t>EXENCION 25% según númeral 10 Art. 206 E.T.</t>
  </si>
  <si>
    <t>$81.443.520 anual - 6.786.960 mensual</t>
  </si>
  <si>
    <t>25% del valor total de los pagos laborales, limitada mensualmente a</t>
  </si>
  <si>
    <t>240 UVT . El cálculo de esta renta exenta se efectuará una vez</t>
  </si>
  <si>
    <t>se detraiga del valor total de los pagos laborales recibidos por el trabajador,</t>
  </si>
  <si>
    <t>los ingresos no constitutivos de renta, las deducciones y las demás rentas</t>
  </si>
  <si>
    <t>exentas diferentes a la establecida en el presente numeral.</t>
  </si>
  <si>
    <t>RENTAS LABORALES LIQUIDAS GRAVABLES</t>
  </si>
  <si>
    <t>Artículo 3 decreto 099 de 2013 - Establece Tarifa mínima de retención para empleados que en el año gravable</t>
  </si>
  <si>
    <t xml:space="preserve">anterior hayan tenido ingresos brutos superiores a 4.073 UVT. </t>
  </si>
  <si>
    <t>Año 2014 $111.946.405</t>
  </si>
  <si>
    <t>Año 2015 $115.180.367</t>
  </si>
  <si>
    <t>Año 2016 $121.183.969</t>
  </si>
  <si>
    <t>PARA EMPLEADOS AÑO GRAVABLE 2017</t>
  </si>
  <si>
    <t>Aportes obligatorios a fondos de pensiones y de salud</t>
  </si>
  <si>
    <t>Art 55 y 56 E.T.</t>
  </si>
  <si>
    <t>SUBTOTAL 1</t>
  </si>
  <si>
    <t>Aportes voluntarios a fondo de pensiones y cuentas AFC</t>
  </si>
  <si>
    <t>$121,064,200 anual - $10,088,683 mensual</t>
  </si>
  <si>
    <t>SUBTOTAL 2 (DEDUCCIONES Y RENTAS EXENTAS)</t>
  </si>
  <si>
    <t>No exceder el 40% de Subtotal 1 (C178), o ser menor a 5.040 UVT ($160.569.360 año 2017)</t>
  </si>
  <si>
    <t>SUBTOTAL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</si>
</sst>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ont="1" applyFill="1"/>
    <xf numFmtId="0" fontId="0" fillId="0" borderId="0" xfId="0" applyFont="1"/>
    <xf numFmtId="0" fontId="4" fillId="2" borderId="0" xfId="0" applyFont="1" applyFill="1" applyAlignment="1" applyProtection="1"/>
    <xf numFmtId="0" fontId="0" fillId="2" borderId="0" xfId="0" applyFill="1" applyProtection="1"/>
    <xf numFmtId="0" fontId="0" fillId="4" borderId="1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164" fontId="1" fillId="2" borderId="1" xfId="1" applyNumberFormat="1" applyFont="1" applyFill="1" applyBorder="1" applyProtection="1"/>
    <xf numFmtId="9" fontId="0" fillId="2" borderId="1" xfId="0" applyNumberFormat="1" applyFill="1" applyBorder="1" applyProtection="1"/>
    <xf numFmtId="0" fontId="0" fillId="0" borderId="0" xfId="0" applyProtection="1"/>
    <xf numFmtId="0" fontId="6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</xf>
    <xf numFmtId="3" fontId="0" fillId="7" borderId="1" xfId="0" applyNumberFormat="1" applyFill="1" applyBorder="1" applyProtection="1"/>
    <xf numFmtId="9" fontId="1" fillId="7" borderId="1" xfId="3" applyFont="1" applyFill="1" applyBorder="1" applyProtection="1"/>
    <xf numFmtId="0" fontId="0" fillId="0" borderId="1" xfId="0" applyBorder="1" applyProtection="1"/>
    <xf numFmtId="3" fontId="0" fillId="7" borderId="1" xfId="0" applyNumberFormat="1" applyFill="1" applyBorder="1" applyAlignment="1" applyProtection="1">
      <alignment horizontal="left"/>
    </xf>
    <xf numFmtId="164" fontId="1" fillId="0" borderId="1" xfId="1" applyNumberFormat="1" applyFont="1" applyBorder="1" applyProtection="1"/>
    <xf numFmtId="164" fontId="1" fillId="8" borderId="1" xfId="1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164" fontId="0" fillId="0" borderId="1" xfId="0" applyNumberFormat="1" applyBorder="1" applyProtection="1"/>
    <xf numFmtId="0" fontId="7" fillId="3" borderId="0" xfId="0" applyFont="1" applyFill="1" applyAlignment="1" applyProtection="1">
      <alignment horizontal="center" vertical="center"/>
    </xf>
    <xf numFmtId="0" fontId="0" fillId="0" borderId="0" xfId="0" applyProtection="1">
      <protection locked="0"/>
    </xf>
    <xf numFmtId="0" fontId="2" fillId="3" borderId="0" xfId="0" applyFont="1" applyFill="1" applyProtection="1"/>
    <xf numFmtId="3" fontId="0" fillId="0" borderId="0" xfId="0" applyNumberFormat="1" applyFont="1" applyBorder="1" applyAlignment="1" applyProtection="1">
      <alignment horizontal="left"/>
    </xf>
    <xf numFmtId="3" fontId="0" fillId="0" borderId="0" xfId="0" applyNumberFormat="1" applyFont="1" applyBorder="1" applyProtection="1"/>
    <xf numFmtId="9" fontId="1" fillId="0" borderId="0" xfId="3" applyFont="1" applyBorder="1" applyProtection="1"/>
    <xf numFmtId="164" fontId="0" fillId="2" borderId="0" xfId="0" applyNumberFormat="1" applyFont="1" applyFill="1" applyBorder="1" applyProtection="1"/>
    <xf numFmtId="164" fontId="1" fillId="2" borderId="0" xfId="1" applyNumberFormat="1" applyFont="1" applyFill="1" applyBorder="1"/>
    <xf numFmtId="0" fontId="0" fillId="0" borderId="0" xfId="0" applyFont="1" applyProtection="1"/>
    <xf numFmtId="0" fontId="0" fillId="2" borderId="0" xfId="0" applyFont="1" applyFill="1" applyProtection="1"/>
    <xf numFmtId="0" fontId="9" fillId="5" borderId="0" xfId="0" applyFont="1" applyFill="1" applyProtection="1"/>
    <xf numFmtId="0" fontId="0" fillId="5" borderId="0" xfId="0" applyFont="1" applyFill="1" applyProtection="1"/>
    <xf numFmtId="165" fontId="1" fillId="5" borderId="0" xfId="2" applyNumberFormat="1" applyFont="1" applyFill="1" applyProtection="1"/>
    <xf numFmtId="0" fontId="10" fillId="5" borderId="0" xfId="0" applyFont="1" applyFill="1" applyAlignment="1" applyProtection="1">
      <alignment horizontal="left"/>
    </xf>
    <xf numFmtId="0" fontId="11" fillId="5" borderId="0" xfId="0" applyFont="1" applyFill="1" applyProtection="1"/>
    <xf numFmtId="165" fontId="11" fillId="5" borderId="0" xfId="2" applyNumberFormat="1" applyFont="1" applyFill="1" applyProtection="1"/>
    <xf numFmtId="0" fontId="9" fillId="0" borderId="0" xfId="0" applyFont="1" applyProtection="1"/>
    <xf numFmtId="0" fontId="0" fillId="0" borderId="0" xfId="0" applyFont="1" applyBorder="1" applyAlignment="1" applyProtection="1">
      <alignment horizontal="left"/>
    </xf>
    <xf numFmtId="0" fontId="11" fillId="5" borderId="0" xfId="0" applyFont="1" applyFill="1" applyAlignment="1" applyProtection="1">
      <alignment horizontal="left"/>
    </xf>
    <xf numFmtId="165" fontId="11" fillId="5" borderId="0" xfId="0" applyNumberFormat="1" applyFont="1" applyFill="1" applyProtection="1"/>
    <xf numFmtId="0" fontId="9" fillId="0" borderId="0" xfId="0" applyFont="1" applyBorder="1" applyAlignment="1" applyProtection="1">
      <alignment horizontal="left"/>
    </xf>
    <xf numFmtId="165" fontId="0" fillId="0" borderId="0" xfId="0" applyNumberFormat="1" applyFont="1" applyProtection="1"/>
    <xf numFmtId="0" fontId="0" fillId="3" borderId="0" xfId="0" applyFill="1" applyProtection="1"/>
    <xf numFmtId="0" fontId="3" fillId="2" borderId="0" xfId="0" applyFont="1" applyFill="1" applyAlignment="1" applyProtection="1"/>
    <xf numFmtId="0" fontId="8" fillId="9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6143625</xdr:colOff>
      <xdr:row>16</xdr:row>
      <xdr:rowOff>47625</xdr:rowOff>
    </xdr:from>
    <xdr:to>
      <xdr:col>4</xdr:col>
      <xdr:colOff>416718</xdr:colOff>
      <xdr:row>17</xdr:row>
      <xdr:rowOff>130969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DBC9393D-905B-44F5-8F14-7B39DB2999AB}"/>
            </a:ext>
          </a:extLst>
        </xdr:cNvPr>
        <xdr:cNvCxnSpPr/>
      </xdr:nvCxnSpPr>
      <xdr:spPr>
        <a:xfrm flipV="1">
          <a:off x="12525375" y="2076450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6143625</xdr:colOff>
      <xdr:row>25</xdr:row>
      <xdr:rowOff>47625</xdr:rowOff>
    </xdr:from>
    <xdr:to>
      <xdr:col>4</xdr:col>
      <xdr:colOff>416718</xdr:colOff>
      <xdr:row>26</xdr:row>
      <xdr:rowOff>130969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A626586C-1024-41C0-95E5-285ABCEFF530}"/>
            </a:ext>
          </a:extLst>
        </xdr:cNvPr>
        <xdr:cNvCxnSpPr/>
      </xdr:nvCxnSpPr>
      <xdr:spPr>
        <a:xfrm flipV="1">
          <a:off x="12525375" y="3895725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6143625</xdr:colOff>
      <xdr:row>25</xdr:row>
      <xdr:rowOff>47625</xdr:rowOff>
    </xdr:from>
    <xdr:to>
      <xdr:col>4</xdr:col>
      <xdr:colOff>416718</xdr:colOff>
      <xdr:row>26</xdr:row>
      <xdr:rowOff>130969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65EBB13-A932-45E4-B065-71D6868E1DDE}"/>
            </a:ext>
          </a:extLst>
        </xdr:cNvPr>
        <xdr:cNvCxnSpPr/>
      </xdr:nvCxnSpPr>
      <xdr:spPr>
        <a:xfrm flipV="1">
          <a:off x="12525375" y="3895725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6143625</xdr:colOff>
      <xdr:row>16</xdr:row>
      <xdr:rowOff>47625</xdr:rowOff>
    </xdr:from>
    <xdr:to>
      <xdr:col>4</xdr:col>
      <xdr:colOff>416718</xdr:colOff>
      <xdr:row>17</xdr:row>
      <xdr:rowOff>130969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B70B20B0-EFCF-4599-83F1-CC66C3252134}"/>
            </a:ext>
          </a:extLst>
        </xdr:cNvPr>
        <xdr:cNvCxnSpPr/>
      </xdr:nvCxnSpPr>
      <xdr:spPr>
        <a:xfrm flipV="1">
          <a:off x="12525375" y="2076450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6143625</xdr:colOff>
      <xdr:row>25</xdr:row>
      <xdr:rowOff>47625</xdr:rowOff>
    </xdr:from>
    <xdr:to>
      <xdr:col>4</xdr:col>
      <xdr:colOff>416718</xdr:colOff>
      <xdr:row>26</xdr:row>
      <xdr:rowOff>130969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39DE3042-AF02-455E-AD7D-57FC1571DEF3}"/>
            </a:ext>
          </a:extLst>
        </xdr:cNvPr>
        <xdr:cNvCxnSpPr/>
      </xdr:nvCxnSpPr>
      <xdr:spPr>
        <a:xfrm flipV="1">
          <a:off x="12525375" y="3895725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6143625</xdr:colOff>
      <xdr:row>25</xdr:row>
      <xdr:rowOff>47625</xdr:rowOff>
    </xdr:from>
    <xdr:to>
      <xdr:col>4</xdr:col>
      <xdr:colOff>416718</xdr:colOff>
      <xdr:row>26</xdr:row>
      <xdr:rowOff>130969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AFD7621-E097-4524-90DE-76D1FA07DF5D}"/>
            </a:ext>
          </a:extLst>
        </xdr:cNvPr>
        <xdr:cNvCxnSpPr/>
      </xdr:nvCxnSpPr>
      <xdr:spPr>
        <a:xfrm flipV="1">
          <a:off x="12525375" y="3895725"/>
          <a:ext cx="435768" cy="27384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855"/>
  <sheetViews>
    <sheetView tabSelected="1" workbookViewId="0">
      <selection activeCell="I11" sqref="I11"/>
    </sheetView>
  </sheetViews>
  <sheetFormatPr baseColWidth="10" defaultRowHeight="15" x14ac:dyDescent="0.25"/>
  <cols>
    <col min="1" max="1" width="30.85546875" style="2" customWidth="1"/>
    <col min="2" max="2" width="12.7109375" style="2" customWidth="1"/>
    <col min="3" max="3" width="11.42578125" style="2"/>
    <col min="4" max="4" width="53.42578125" style="2" customWidth="1"/>
    <col min="5" max="5" width="17.28515625" style="2" customWidth="1"/>
    <col min="6" max="7" width="0" style="1" hidden="1" customWidth="1"/>
    <col min="8" max="128" width="11.42578125" style="1"/>
    <col min="129" max="256" width="11.42578125" style="2"/>
    <col min="257" max="257" width="71.5703125" style="2" customWidth="1"/>
    <col min="258" max="258" width="12.7109375" style="2" customWidth="1"/>
    <col min="259" max="259" width="11.42578125" style="2"/>
    <col min="260" max="260" width="92.42578125" style="2" bestFit="1" customWidth="1"/>
    <col min="261" max="261" width="17.28515625" style="2" customWidth="1"/>
    <col min="262" max="512" width="11.42578125" style="2"/>
    <col min="513" max="513" width="71.5703125" style="2" customWidth="1"/>
    <col min="514" max="514" width="12.7109375" style="2" customWidth="1"/>
    <col min="515" max="515" width="11.42578125" style="2"/>
    <col min="516" max="516" width="92.42578125" style="2" bestFit="1" customWidth="1"/>
    <col min="517" max="517" width="17.28515625" style="2" customWidth="1"/>
    <col min="518" max="768" width="11.42578125" style="2"/>
    <col min="769" max="769" width="71.5703125" style="2" customWidth="1"/>
    <col min="770" max="770" width="12.7109375" style="2" customWidth="1"/>
    <col min="771" max="771" width="11.42578125" style="2"/>
    <col min="772" max="772" width="92.42578125" style="2" bestFit="1" customWidth="1"/>
    <col min="773" max="773" width="17.28515625" style="2" customWidth="1"/>
    <col min="774" max="1024" width="11.42578125" style="2"/>
    <col min="1025" max="1025" width="71.5703125" style="2" customWidth="1"/>
    <col min="1026" max="1026" width="12.7109375" style="2" customWidth="1"/>
    <col min="1027" max="1027" width="11.42578125" style="2"/>
    <col min="1028" max="1028" width="92.42578125" style="2" bestFit="1" customWidth="1"/>
    <col min="1029" max="1029" width="17.28515625" style="2" customWidth="1"/>
    <col min="1030" max="1280" width="11.42578125" style="2"/>
    <col min="1281" max="1281" width="71.5703125" style="2" customWidth="1"/>
    <col min="1282" max="1282" width="12.7109375" style="2" customWidth="1"/>
    <col min="1283" max="1283" width="11.42578125" style="2"/>
    <col min="1284" max="1284" width="92.42578125" style="2" bestFit="1" customWidth="1"/>
    <col min="1285" max="1285" width="17.28515625" style="2" customWidth="1"/>
    <col min="1286" max="1536" width="11.42578125" style="2"/>
    <col min="1537" max="1537" width="71.5703125" style="2" customWidth="1"/>
    <col min="1538" max="1538" width="12.7109375" style="2" customWidth="1"/>
    <col min="1539" max="1539" width="11.42578125" style="2"/>
    <col min="1540" max="1540" width="92.42578125" style="2" bestFit="1" customWidth="1"/>
    <col min="1541" max="1541" width="17.28515625" style="2" customWidth="1"/>
    <col min="1542" max="1792" width="11.42578125" style="2"/>
    <col min="1793" max="1793" width="71.5703125" style="2" customWidth="1"/>
    <col min="1794" max="1794" width="12.7109375" style="2" customWidth="1"/>
    <col min="1795" max="1795" width="11.42578125" style="2"/>
    <col min="1796" max="1796" width="92.42578125" style="2" bestFit="1" customWidth="1"/>
    <col min="1797" max="1797" width="17.28515625" style="2" customWidth="1"/>
    <col min="1798" max="2048" width="11.42578125" style="2"/>
    <col min="2049" max="2049" width="71.5703125" style="2" customWidth="1"/>
    <col min="2050" max="2050" width="12.7109375" style="2" customWidth="1"/>
    <col min="2051" max="2051" width="11.42578125" style="2"/>
    <col min="2052" max="2052" width="92.42578125" style="2" bestFit="1" customWidth="1"/>
    <col min="2053" max="2053" width="17.28515625" style="2" customWidth="1"/>
    <col min="2054" max="2304" width="11.42578125" style="2"/>
    <col min="2305" max="2305" width="71.5703125" style="2" customWidth="1"/>
    <col min="2306" max="2306" width="12.7109375" style="2" customWidth="1"/>
    <col min="2307" max="2307" width="11.42578125" style="2"/>
    <col min="2308" max="2308" width="92.42578125" style="2" bestFit="1" customWidth="1"/>
    <col min="2309" max="2309" width="17.28515625" style="2" customWidth="1"/>
    <col min="2310" max="2560" width="11.42578125" style="2"/>
    <col min="2561" max="2561" width="71.5703125" style="2" customWidth="1"/>
    <col min="2562" max="2562" width="12.7109375" style="2" customWidth="1"/>
    <col min="2563" max="2563" width="11.42578125" style="2"/>
    <col min="2564" max="2564" width="92.42578125" style="2" bestFit="1" customWidth="1"/>
    <col min="2565" max="2565" width="17.28515625" style="2" customWidth="1"/>
    <col min="2566" max="2816" width="11.42578125" style="2"/>
    <col min="2817" max="2817" width="71.5703125" style="2" customWidth="1"/>
    <col min="2818" max="2818" width="12.7109375" style="2" customWidth="1"/>
    <col min="2819" max="2819" width="11.42578125" style="2"/>
    <col min="2820" max="2820" width="92.42578125" style="2" bestFit="1" customWidth="1"/>
    <col min="2821" max="2821" width="17.28515625" style="2" customWidth="1"/>
    <col min="2822" max="3072" width="11.42578125" style="2"/>
    <col min="3073" max="3073" width="71.5703125" style="2" customWidth="1"/>
    <col min="3074" max="3074" width="12.7109375" style="2" customWidth="1"/>
    <col min="3075" max="3075" width="11.42578125" style="2"/>
    <col min="3076" max="3076" width="92.42578125" style="2" bestFit="1" customWidth="1"/>
    <col min="3077" max="3077" width="17.28515625" style="2" customWidth="1"/>
    <col min="3078" max="3328" width="11.42578125" style="2"/>
    <col min="3329" max="3329" width="71.5703125" style="2" customWidth="1"/>
    <col min="3330" max="3330" width="12.7109375" style="2" customWidth="1"/>
    <col min="3331" max="3331" width="11.42578125" style="2"/>
    <col min="3332" max="3332" width="92.42578125" style="2" bestFit="1" customWidth="1"/>
    <col min="3333" max="3333" width="17.28515625" style="2" customWidth="1"/>
    <col min="3334" max="3584" width="11.42578125" style="2"/>
    <col min="3585" max="3585" width="71.5703125" style="2" customWidth="1"/>
    <col min="3586" max="3586" width="12.7109375" style="2" customWidth="1"/>
    <col min="3587" max="3587" width="11.42578125" style="2"/>
    <col min="3588" max="3588" width="92.42578125" style="2" bestFit="1" customWidth="1"/>
    <col min="3589" max="3589" width="17.28515625" style="2" customWidth="1"/>
    <col min="3590" max="3840" width="11.42578125" style="2"/>
    <col min="3841" max="3841" width="71.5703125" style="2" customWidth="1"/>
    <col min="3842" max="3842" width="12.7109375" style="2" customWidth="1"/>
    <col min="3843" max="3843" width="11.42578125" style="2"/>
    <col min="3844" max="3844" width="92.42578125" style="2" bestFit="1" customWidth="1"/>
    <col min="3845" max="3845" width="17.28515625" style="2" customWidth="1"/>
    <col min="3846" max="4096" width="11.42578125" style="2"/>
    <col min="4097" max="4097" width="71.5703125" style="2" customWidth="1"/>
    <col min="4098" max="4098" width="12.7109375" style="2" customWidth="1"/>
    <col min="4099" max="4099" width="11.42578125" style="2"/>
    <col min="4100" max="4100" width="92.42578125" style="2" bestFit="1" customWidth="1"/>
    <col min="4101" max="4101" width="17.28515625" style="2" customWidth="1"/>
    <col min="4102" max="4352" width="11.42578125" style="2"/>
    <col min="4353" max="4353" width="71.5703125" style="2" customWidth="1"/>
    <col min="4354" max="4354" width="12.7109375" style="2" customWidth="1"/>
    <col min="4355" max="4355" width="11.42578125" style="2"/>
    <col min="4356" max="4356" width="92.42578125" style="2" bestFit="1" customWidth="1"/>
    <col min="4357" max="4357" width="17.28515625" style="2" customWidth="1"/>
    <col min="4358" max="4608" width="11.42578125" style="2"/>
    <col min="4609" max="4609" width="71.5703125" style="2" customWidth="1"/>
    <col min="4610" max="4610" width="12.7109375" style="2" customWidth="1"/>
    <col min="4611" max="4611" width="11.42578125" style="2"/>
    <col min="4612" max="4612" width="92.42578125" style="2" bestFit="1" customWidth="1"/>
    <col min="4613" max="4613" width="17.28515625" style="2" customWidth="1"/>
    <col min="4614" max="4864" width="11.42578125" style="2"/>
    <col min="4865" max="4865" width="71.5703125" style="2" customWidth="1"/>
    <col min="4866" max="4866" width="12.7109375" style="2" customWidth="1"/>
    <col min="4867" max="4867" width="11.42578125" style="2"/>
    <col min="4868" max="4868" width="92.42578125" style="2" bestFit="1" customWidth="1"/>
    <col min="4869" max="4869" width="17.28515625" style="2" customWidth="1"/>
    <col min="4870" max="5120" width="11.42578125" style="2"/>
    <col min="5121" max="5121" width="71.5703125" style="2" customWidth="1"/>
    <col min="5122" max="5122" width="12.7109375" style="2" customWidth="1"/>
    <col min="5123" max="5123" width="11.42578125" style="2"/>
    <col min="5124" max="5124" width="92.42578125" style="2" bestFit="1" customWidth="1"/>
    <col min="5125" max="5125" width="17.28515625" style="2" customWidth="1"/>
    <col min="5126" max="5376" width="11.42578125" style="2"/>
    <col min="5377" max="5377" width="71.5703125" style="2" customWidth="1"/>
    <col min="5378" max="5378" width="12.7109375" style="2" customWidth="1"/>
    <col min="5379" max="5379" width="11.42578125" style="2"/>
    <col min="5380" max="5380" width="92.42578125" style="2" bestFit="1" customWidth="1"/>
    <col min="5381" max="5381" width="17.28515625" style="2" customWidth="1"/>
    <col min="5382" max="5632" width="11.42578125" style="2"/>
    <col min="5633" max="5633" width="71.5703125" style="2" customWidth="1"/>
    <col min="5634" max="5634" width="12.7109375" style="2" customWidth="1"/>
    <col min="5635" max="5635" width="11.42578125" style="2"/>
    <col min="5636" max="5636" width="92.42578125" style="2" bestFit="1" customWidth="1"/>
    <col min="5637" max="5637" width="17.28515625" style="2" customWidth="1"/>
    <col min="5638" max="5888" width="11.42578125" style="2"/>
    <col min="5889" max="5889" width="71.5703125" style="2" customWidth="1"/>
    <col min="5890" max="5890" width="12.7109375" style="2" customWidth="1"/>
    <col min="5891" max="5891" width="11.42578125" style="2"/>
    <col min="5892" max="5892" width="92.42578125" style="2" bestFit="1" customWidth="1"/>
    <col min="5893" max="5893" width="17.28515625" style="2" customWidth="1"/>
    <col min="5894" max="6144" width="11.42578125" style="2"/>
    <col min="6145" max="6145" width="71.5703125" style="2" customWidth="1"/>
    <col min="6146" max="6146" width="12.7109375" style="2" customWidth="1"/>
    <col min="6147" max="6147" width="11.42578125" style="2"/>
    <col min="6148" max="6148" width="92.42578125" style="2" bestFit="1" customWidth="1"/>
    <col min="6149" max="6149" width="17.28515625" style="2" customWidth="1"/>
    <col min="6150" max="6400" width="11.42578125" style="2"/>
    <col min="6401" max="6401" width="71.5703125" style="2" customWidth="1"/>
    <col min="6402" max="6402" width="12.7109375" style="2" customWidth="1"/>
    <col min="6403" max="6403" width="11.42578125" style="2"/>
    <col min="6404" max="6404" width="92.42578125" style="2" bestFit="1" customWidth="1"/>
    <col min="6405" max="6405" width="17.28515625" style="2" customWidth="1"/>
    <col min="6406" max="6656" width="11.42578125" style="2"/>
    <col min="6657" max="6657" width="71.5703125" style="2" customWidth="1"/>
    <col min="6658" max="6658" width="12.7109375" style="2" customWidth="1"/>
    <col min="6659" max="6659" width="11.42578125" style="2"/>
    <col min="6660" max="6660" width="92.42578125" style="2" bestFit="1" customWidth="1"/>
    <col min="6661" max="6661" width="17.28515625" style="2" customWidth="1"/>
    <col min="6662" max="6912" width="11.42578125" style="2"/>
    <col min="6913" max="6913" width="71.5703125" style="2" customWidth="1"/>
    <col min="6914" max="6914" width="12.7109375" style="2" customWidth="1"/>
    <col min="6915" max="6915" width="11.42578125" style="2"/>
    <col min="6916" max="6916" width="92.42578125" style="2" bestFit="1" customWidth="1"/>
    <col min="6917" max="6917" width="17.28515625" style="2" customWidth="1"/>
    <col min="6918" max="7168" width="11.42578125" style="2"/>
    <col min="7169" max="7169" width="71.5703125" style="2" customWidth="1"/>
    <col min="7170" max="7170" width="12.7109375" style="2" customWidth="1"/>
    <col min="7171" max="7171" width="11.42578125" style="2"/>
    <col min="7172" max="7172" width="92.42578125" style="2" bestFit="1" customWidth="1"/>
    <col min="7173" max="7173" width="17.28515625" style="2" customWidth="1"/>
    <col min="7174" max="7424" width="11.42578125" style="2"/>
    <col min="7425" max="7425" width="71.5703125" style="2" customWidth="1"/>
    <col min="7426" max="7426" width="12.7109375" style="2" customWidth="1"/>
    <col min="7427" max="7427" width="11.42578125" style="2"/>
    <col min="7428" max="7428" width="92.42578125" style="2" bestFit="1" customWidth="1"/>
    <col min="7429" max="7429" width="17.28515625" style="2" customWidth="1"/>
    <col min="7430" max="7680" width="11.42578125" style="2"/>
    <col min="7681" max="7681" width="71.5703125" style="2" customWidth="1"/>
    <col min="7682" max="7682" width="12.7109375" style="2" customWidth="1"/>
    <col min="7683" max="7683" width="11.42578125" style="2"/>
    <col min="7684" max="7684" width="92.42578125" style="2" bestFit="1" customWidth="1"/>
    <col min="7685" max="7685" width="17.28515625" style="2" customWidth="1"/>
    <col min="7686" max="7936" width="11.42578125" style="2"/>
    <col min="7937" max="7937" width="71.5703125" style="2" customWidth="1"/>
    <col min="7938" max="7938" width="12.7109375" style="2" customWidth="1"/>
    <col min="7939" max="7939" width="11.42578125" style="2"/>
    <col min="7940" max="7940" width="92.42578125" style="2" bestFit="1" customWidth="1"/>
    <col min="7941" max="7941" width="17.28515625" style="2" customWidth="1"/>
    <col min="7942" max="8192" width="11.42578125" style="2"/>
    <col min="8193" max="8193" width="71.5703125" style="2" customWidth="1"/>
    <col min="8194" max="8194" width="12.7109375" style="2" customWidth="1"/>
    <col min="8195" max="8195" width="11.42578125" style="2"/>
    <col min="8196" max="8196" width="92.42578125" style="2" bestFit="1" customWidth="1"/>
    <col min="8197" max="8197" width="17.28515625" style="2" customWidth="1"/>
    <col min="8198" max="8448" width="11.42578125" style="2"/>
    <col min="8449" max="8449" width="71.5703125" style="2" customWidth="1"/>
    <col min="8450" max="8450" width="12.7109375" style="2" customWidth="1"/>
    <col min="8451" max="8451" width="11.42578125" style="2"/>
    <col min="8452" max="8452" width="92.42578125" style="2" bestFit="1" customWidth="1"/>
    <col min="8453" max="8453" width="17.28515625" style="2" customWidth="1"/>
    <col min="8454" max="8704" width="11.42578125" style="2"/>
    <col min="8705" max="8705" width="71.5703125" style="2" customWidth="1"/>
    <col min="8706" max="8706" width="12.7109375" style="2" customWidth="1"/>
    <col min="8707" max="8707" width="11.42578125" style="2"/>
    <col min="8708" max="8708" width="92.42578125" style="2" bestFit="1" customWidth="1"/>
    <col min="8709" max="8709" width="17.28515625" style="2" customWidth="1"/>
    <col min="8710" max="8960" width="11.42578125" style="2"/>
    <col min="8961" max="8961" width="71.5703125" style="2" customWidth="1"/>
    <col min="8962" max="8962" width="12.7109375" style="2" customWidth="1"/>
    <col min="8963" max="8963" width="11.42578125" style="2"/>
    <col min="8964" max="8964" width="92.42578125" style="2" bestFit="1" customWidth="1"/>
    <col min="8965" max="8965" width="17.28515625" style="2" customWidth="1"/>
    <col min="8966" max="9216" width="11.42578125" style="2"/>
    <col min="9217" max="9217" width="71.5703125" style="2" customWidth="1"/>
    <col min="9218" max="9218" width="12.7109375" style="2" customWidth="1"/>
    <col min="9219" max="9219" width="11.42578125" style="2"/>
    <col min="9220" max="9220" width="92.42578125" style="2" bestFit="1" customWidth="1"/>
    <col min="9221" max="9221" width="17.28515625" style="2" customWidth="1"/>
    <col min="9222" max="9472" width="11.42578125" style="2"/>
    <col min="9473" max="9473" width="71.5703125" style="2" customWidth="1"/>
    <col min="9474" max="9474" width="12.7109375" style="2" customWidth="1"/>
    <col min="9475" max="9475" width="11.42578125" style="2"/>
    <col min="9476" max="9476" width="92.42578125" style="2" bestFit="1" customWidth="1"/>
    <col min="9477" max="9477" width="17.28515625" style="2" customWidth="1"/>
    <col min="9478" max="9728" width="11.42578125" style="2"/>
    <col min="9729" max="9729" width="71.5703125" style="2" customWidth="1"/>
    <col min="9730" max="9730" width="12.7109375" style="2" customWidth="1"/>
    <col min="9731" max="9731" width="11.42578125" style="2"/>
    <col min="9732" max="9732" width="92.42578125" style="2" bestFit="1" customWidth="1"/>
    <col min="9733" max="9733" width="17.28515625" style="2" customWidth="1"/>
    <col min="9734" max="9984" width="11.42578125" style="2"/>
    <col min="9985" max="9985" width="71.5703125" style="2" customWidth="1"/>
    <col min="9986" max="9986" width="12.7109375" style="2" customWidth="1"/>
    <col min="9987" max="9987" width="11.42578125" style="2"/>
    <col min="9988" max="9988" width="92.42578125" style="2" bestFit="1" customWidth="1"/>
    <col min="9989" max="9989" width="17.28515625" style="2" customWidth="1"/>
    <col min="9990" max="10240" width="11.42578125" style="2"/>
    <col min="10241" max="10241" width="71.5703125" style="2" customWidth="1"/>
    <col min="10242" max="10242" width="12.7109375" style="2" customWidth="1"/>
    <col min="10243" max="10243" width="11.42578125" style="2"/>
    <col min="10244" max="10244" width="92.42578125" style="2" bestFit="1" customWidth="1"/>
    <col min="10245" max="10245" width="17.28515625" style="2" customWidth="1"/>
    <col min="10246" max="10496" width="11.42578125" style="2"/>
    <col min="10497" max="10497" width="71.5703125" style="2" customWidth="1"/>
    <col min="10498" max="10498" width="12.7109375" style="2" customWidth="1"/>
    <col min="10499" max="10499" width="11.42578125" style="2"/>
    <col min="10500" max="10500" width="92.42578125" style="2" bestFit="1" customWidth="1"/>
    <col min="10501" max="10501" width="17.28515625" style="2" customWidth="1"/>
    <col min="10502" max="10752" width="11.42578125" style="2"/>
    <col min="10753" max="10753" width="71.5703125" style="2" customWidth="1"/>
    <col min="10754" max="10754" width="12.7109375" style="2" customWidth="1"/>
    <col min="10755" max="10755" width="11.42578125" style="2"/>
    <col min="10756" max="10756" width="92.42578125" style="2" bestFit="1" customWidth="1"/>
    <col min="10757" max="10757" width="17.28515625" style="2" customWidth="1"/>
    <col min="10758" max="11008" width="11.42578125" style="2"/>
    <col min="11009" max="11009" width="71.5703125" style="2" customWidth="1"/>
    <col min="11010" max="11010" width="12.7109375" style="2" customWidth="1"/>
    <col min="11011" max="11011" width="11.42578125" style="2"/>
    <col min="11012" max="11012" width="92.42578125" style="2" bestFit="1" customWidth="1"/>
    <col min="11013" max="11013" width="17.28515625" style="2" customWidth="1"/>
    <col min="11014" max="11264" width="11.42578125" style="2"/>
    <col min="11265" max="11265" width="71.5703125" style="2" customWidth="1"/>
    <col min="11266" max="11266" width="12.7109375" style="2" customWidth="1"/>
    <col min="11267" max="11267" width="11.42578125" style="2"/>
    <col min="11268" max="11268" width="92.42578125" style="2" bestFit="1" customWidth="1"/>
    <col min="11269" max="11269" width="17.28515625" style="2" customWidth="1"/>
    <col min="11270" max="11520" width="11.42578125" style="2"/>
    <col min="11521" max="11521" width="71.5703125" style="2" customWidth="1"/>
    <col min="11522" max="11522" width="12.7109375" style="2" customWidth="1"/>
    <col min="11523" max="11523" width="11.42578125" style="2"/>
    <col min="11524" max="11524" width="92.42578125" style="2" bestFit="1" customWidth="1"/>
    <col min="11525" max="11525" width="17.28515625" style="2" customWidth="1"/>
    <col min="11526" max="11776" width="11.42578125" style="2"/>
    <col min="11777" max="11777" width="71.5703125" style="2" customWidth="1"/>
    <col min="11778" max="11778" width="12.7109375" style="2" customWidth="1"/>
    <col min="11779" max="11779" width="11.42578125" style="2"/>
    <col min="11780" max="11780" width="92.42578125" style="2" bestFit="1" customWidth="1"/>
    <col min="11781" max="11781" width="17.28515625" style="2" customWidth="1"/>
    <col min="11782" max="12032" width="11.42578125" style="2"/>
    <col min="12033" max="12033" width="71.5703125" style="2" customWidth="1"/>
    <col min="12034" max="12034" width="12.7109375" style="2" customWidth="1"/>
    <col min="12035" max="12035" width="11.42578125" style="2"/>
    <col min="12036" max="12036" width="92.42578125" style="2" bestFit="1" customWidth="1"/>
    <col min="12037" max="12037" width="17.28515625" style="2" customWidth="1"/>
    <col min="12038" max="12288" width="11.42578125" style="2"/>
    <col min="12289" max="12289" width="71.5703125" style="2" customWidth="1"/>
    <col min="12290" max="12290" width="12.7109375" style="2" customWidth="1"/>
    <col min="12291" max="12291" width="11.42578125" style="2"/>
    <col min="12292" max="12292" width="92.42578125" style="2" bestFit="1" customWidth="1"/>
    <col min="12293" max="12293" width="17.28515625" style="2" customWidth="1"/>
    <col min="12294" max="12544" width="11.42578125" style="2"/>
    <col min="12545" max="12545" width="71.5703125" style="2" customWidth="1"/>
    <col min="12546" max="12546" width="12.7109375" style="2" customWidth="1"/>
    <col min="12547" max="12547" width="11.42578125" style="2"/>
    <col min="12548" max="12548" width="92.42578125" style="2" bestFit="1" customWidth="1"/>
    <col min="12549" max="12549" width="17.28515625" style="2" customWidth="1"/>
    <col min="12550" max="12800" width="11.42578125" style="2"/>
    <col min="12801" max="12801" width="71.5703125" style="2" customWidth="1"/>
    <col min="12802" max="12802" width="12.7109375" style="2" customWidth="1"/>
    <col min="12803" max="12803" width="11.42578125" style="2"/>
    <col min="12804" max="12804" width="92.42578125" style="2" bestFit="1" customWidth="1"/>
    <col min="12805" max="12805" width="17.28515625" style="2" customWidth="1"/>
    <col min="12806" max="13056" width="11.42578125" style="2"/>
    <col min="13057" max="13057" width="71.5703125" style="2" customWidth="1"/>
    <col min="13058" max="13058" width="12.7109375" style="2" customWidth="1"/>
    <col min="13059" max="13059" width="11.42578125" style="2"/>
    <col min="13060" max="13060" width="92.42578125" style="2" bestFit="1" customWidth="1"/>
    <col min="13061" max="13061" width="17.28515625" style="2" customWidth="1"/>
    <col min="13062" max="13312" width="11.42578125" style="2"/>
    <col min="13313" max="13313" width="71.5703125" style="2" customWidth="1"/>
    <col min="13314" max="13314" width="12.7109375" style="2" customWidth="1"/>
    <col min="13315" max="13315" width="11.42578125" style="2"/>
    <col min="13316" max="13316" width="92.42578125" style="2" bestFit="1" customWidth="1"/>
    <col min="13317" max="13317" width="17.28515625" style="2" customWidth="1"/>
    <col min="13318" max="13568" width="11.42578125" style="2"/>
    <col min="13569" max="13569" width="71.5703125" style="2" customWidth="1"/>
    <col min="13570" max="13570" width="12.7109375" style="2" customWidth="1"/>
    <col min="13571" max="13571" width="11.42578125" style="2"/>
    <col min="13572" max="13572" width="92.42578125" style="2" bestFit="1" customWidth="1"/>
    <col min="13573" max="13573" width="17.28515625" style="2" customWidth="1"/>
    <col min="13574" max="13824" width="11.42578125" style="2"/>
    <col min="13825" max="13825" width="71.5703125" style="2" customWidth="1"/>
    <col min="13826" max="13826" width="12.7109375" style="2" customWidth="1"/>
    <col min="13827" max="13827" width="11.42578125" style="2"/>
    <col min="13828" max="13828" width="92.42578125" style="2" bestFit="1" customWidth="1"/>
    <col min="13829" max="13829" width="17.28515625" style="2" customWidth="1"/>
    <col min="13830" max="14080" width="11.42578125" style="2"/>
    <col min="14081" max="14081" width="71.5703125" style="2" customWidth="1"/>
    <col min="14082" max="14082" width="12.7109375" style="2" customWidth="1"/>
    <col min="14083" max="14083" width="11.42578125" style="2"/>
    <col min="14084" max="14084" width="92.42578125" style="2" bestFit="1" customWidth="1"/>
    <col min="14085" max="14085" width="17.28515625" style="2" customWidth="1"/>
    <col min="14086" max="14336" width="11.42578125" style="2"/>
    <col min="14337" max="14337" width="71.5703125" style="2" customWidth="1"/>
    <col min="14338" max="14338" width="12.7109375" style="2" customWidth="1"/>
    <col min="14339" max="14339" width="11.42578125" style="2"/>
    <col min="14340" max="14340" width="92.42578125" style="2" bestFit="1" customWidth="1"/>
    <col min="14341" max="14341" width="17.28515625" style="2" customWidth="1"/>
    <col min="14342" max="14592" width="11.42578125" style="2"/>
    <col min="14593" max="14593" width="71.5703125" style="2" customWidth="1"/>
    <col min="14594" max="14594" width="12.7109375" style="2" customWidth="1"/>
    <col min="14595" max="14595" width="11.42578125" style="2"/>
    <col min="14596" max="14596" width="92.42578125" style="2" bestFit="1" customWidth="1"/>
    <col min="14597" max="14597" width="17.28515625" style="2" customWidth="1"/>
    <col min="14598" max="14848" width="11.42578125" style="2"/>
    <col min="14849" max="14849" width="71.5703125" style="2" customWidth="1"/>
    <col min="14850" max="14850" width="12.7109375" style="2" customWidth="1"/>
    <col min="14851" max="14851" width="11.42578125" style="2"/>
    <col min="14852" max="14852" width="92.42578125" style="2" bestFit="1" customWidth="1"/>
    <col min="14853" max="14853" width="17.28515625" style="2" customWidth="1"/>
    <col min="14854" max="15104" width="11.42578125" style="2"/>
    <col min="15105" max="15105" width="71.5703125" style="2" customWidth="1"/>
    <col min="15106" max="15106" width="12.7109375" style="2" customWidth="1"/>
    <col min="15107" max="15107" width="11.42578125" style="2"/>
    <col min="15108" max="15108" width="92.42578125" style="2" bestFit="1" customWidth="1"/>
    <col min="15109" max="15109" width="17.28515625" style="2" customWidth="1"/>
    <col min="15110" max="15360" width="11.42578125" style="2"/>
    <col min="15361" max="15361" width="71.5703125" style="2" customWidth="1"/>
    <col min="15362" max="15362" width="12.7109375" style="2" customWidth="1"/>
    <col min="15363" max="15363" width="11.42578125" style="2"/>
    <col min="15364" max="15364" width="92.42578125" style="2" bestFit="1" customWidth="1"/>
    <col min="15365" max="15365" width="17.28515625" style="2" customWidth="1"/>
    <col min="15366" max="15616" width="11.42578125" style="2"/>
    <col min="15617" max="15617" width="71.5703125" style="2" customWidth="1"/>
    <col min="15618" max="15618" width="12.7109375" style="2" customWidth="1"/>
    <col min="15619" max="15619" width="11.42578125" style="2"/>
    <col min="15620" max="15620" width="92.42578125" style="2" bestFit="1" customWidth="1"/>
    <col min="15621" max="15621" width="17.28515625" style="2" customWidth="1"/>
    <col min="15622" max="15872" width="11.42578125" style="2"/>
    <col min="15873" max="15873" width="71.5703125" style="2" customWidth="1"/>
    <col min="15874" max="15874" width="12.7109375" style="2" customWidth="1"/>
    <col min="15875" max="15875" width="11.42578125" style="2"/>
    <col min="15876" max="15876" width="92.42578125" style="2" bestFit="1" customWidth="1"/>
    <col min="15877" max="15877" width="17.28515625" style="2" customWidth="1"/>
    <col min="15878" max="16128" width="11.42578125" style="2"/>
    <col min="16129" max="16129" width="71.5703125" style="2" customWidth="1"/>
    <col min="16130" max="16130" width="12.7109375" style="2" customWidth="1"/>
    <col min="16131" max="16131" width="11.42578125" style="2"/>
    <col min="16132" max="16132" width="92.42578125" style="2" bestFit="1" customWidth="1"/>
    <col min="16133" max="16133" width="17.28515625" style="2" customWidth="1"/>
    <col min="16134" max="16384" width="11.42578125" style="2"/>
  </cols>
  <sheetData>
    <row r="1" spans="1:7" ht="23.25" x14ac:dyDescent="0.35">
      <c r="A1" s="50" t="s">
        <v>0</v>
      </c>
      <c r="B1" s="50"/>
      <c r="C1" s="50"/>
      <c r="D1" s="50"/>
      <c r="E1" s="50"/>
      <c r="F1" s="48"/>
      <c r="G1" s="48"/>
    </row>
    <row r="2" spans="1:7" ht="23.25" x14ac:dyDescent="0.35">
      <c r="A2" s="51" t="s">
        <v>1</v>
      </c>
      <c r="B2" s="51"/>
      <c r="C2" s="51"/>
      <c r="D2" s="51"/>
      <c r="E2" s="51"/>
      <c r="F2" s="3"/>
      <c r="G2" s="3"/>
    </row>
    <row r="3" spans="1:7" x14ac:dyDescent="0.25">
      <c r="A3" s="4"/>
      <c r="B3" s="4"/>
      <c r="C3" s="4"/>
      <c r="D3" s="4"/>
      <c r="E3" s="4"/>
      <c r="F3" s="4"/>
      <c r="G3" s="4"/>
    </row>
    <row r="4" spans="1:7" ht="30" x14ac:dyDescent="0.25">
      <c r="A4" s="52" t="s">
        <v>2</v>
      </c>
      <c r="B4" s="52"/>
      <c r="C4" s="5" t="s">
        <v>3</v>
      </c>
      <c r="D4" s="6" t="s">
        <v>4</v>
      </c>
      <c r="E4" s="5" t="s">
        <v>5</v>
      </c>
      <c r="F4" s="53" t="s">
        <v>6</v>
      </c>
      <c r="G4" s="53"/>
    </row>
    <row r="5" spans="1:7" x14ac:dyDescent="0.25">
      <c r="A5" s="7" t="s">
        <v>7</v>
      </c>
      <c r="B5" s="7" t="s">
        <v>8</v>
      </c>
      <c r="C5" s="8"/>
      <c r="D5" s="8"/>
      <c r="E5" s="8"/>
      <c r="F5" s="9" t="s">
        <v>9</v>
      </c>
      <c r="G5" s="9" t="s">
        <v>10</v>
      </c>
    </row>
    <row r="6" spans="1:7" x14ac:dyDescent="0.25">
      <c r="A6" s="10" t="s">
        <v>11</v>
      </c>
      <c r="B6" s="11">
        <v>1090</v>
      </c>
      <c r="C6" s="10">
        <v>0</v>
      </c>
      <c r="D6" s="10"/>
      <c r="E6" s="10"/>
      <c r="F6" s="9">
        <v>2014</v>
      </c>
      <c r="G6" s="11">
        <v>27485</v>
      </c>
    </row>
    <row r="7" spans="1:7" x14ac:dyDescent="0.25">
      <c r="A7" s="10" t="s">
        <v>12</v>
      </c>
      <c r="B7" s="11">
        <v>1700</v>
      </c>
      <c r="C7" s="12">
        <v>0.19</v>
      </c>
      <c r="D7" s="10" t="s">
        <v>13</v>
      </c>
      <c r="E7" s="10"/>
      <c r="F7" s="9">
        <v>2015</v>
      </c>
      <c r="G7" s="11">
        <v>28279</v>
      </c>
    </row>
    <row r="8" spans="1:7" x14ac:dyDescent="0.25">
      <c r="A8" s="10" t="s">
        <v>14</v>
      </c>
      <c r="B8" s="11">
        <v>4100</v>
      </c>
      <c r="C8" s="12">
        <v>0.28000000000000003</v>
      </c>
      <c r="D8" s="10" t="s">
        <v>15</v>
      </c>
      <c r="E8" s="10"/>
      <c r="F8" s="9">
        <v>2016</v>
      </c>
      <c r="G8" s="11">
        <v>29753</v>
      </c>
    </row>
    <row r="9" spans="1:7" x14ac:dyDescent="0.25">
      <c r="A9" s="10" t="s">
        <v>16</v>
      </c>
      <c r="B9" s="10" t="s">
        <v>17</v>
      </c>
      <c r="C9" s="12">
        <v>0.33</v>
      </c>
      <c r="D9" s="10" t="s">
        <v>18</v>
      </c>
      <c r="E9" s="10"/>
      <c r="F9" s="9">
        <v>2017</v>
      </c>
      <c r="G9" s="11">
        <v>31859</v>
      </c>
    </row>
    <row r="10" spans="1:7" x14ac:dyDescent="0.25">
      <c r="A10" s="13"/>
      <c r="B10" s="13"/>
      <c r="C10" s="13"/>
      <c r="D10" s="13"/>
      <c r="E10" s="13"/>
      <c r="F10" s="9">
        <v>2018</v>
      </c>
      <c r="G10" s="11">
        <v>33156</v>
      </c>
    </row>
    <row r="11" spans="1:7" ht="23.25" x14ac:dyDescent="0.35">
      <c r="A11" s="54" t="s">
        <v>19</v>
      </c>
      <c r="B11" s="54"/>
      <c r="C11" s="54"/>
      <c r="D11" s="54"/>
      <c r="E11" s="54"/>
      <c r="F11" s="4"/>
      <c r="G11" s="4"/>
    </row>
    <row r="12" spans="1:7" x14ac:dyDescent="0.25">
      <c r="A12" s="14" t="s">
        <v>7</v>
      </c>
      <c r="B12" s="14" t="s">
        <v>8</v>
      </c>
      <c r="C12" s="14" t="s">
        <v>20</v>
      </c>
      <c r="D12" s="15" t="s">
        <v>21</v>
      </c>
      <c r="E12" s="15" t="s">
        <v>22</v>
      </c>
      <c r="F12" s="4"/>
      <c r="G12" s="4"/>
    </row>
    <row r="13" spans="1:7" x14ac:dyDescent="0.25">
      <c r="A13" s="16">
        <v>1</v>
      </c>
      <c r="B13" s="17">
        <f>+$G$9*$B$6</f>
        <v>34726310</v>
      </c>
      <c r="C13" s="18">
        <v>0</v>
      </c>
      <c r="D13" s="19">
        <f>+(((E13/$G$9)-1090)*$G$9)*C13</f>
        <v>0</v>
      </c>
      <c r="E13" s="11">
        <v>0</v>
      </c>
      <c r="F13" s="4"/>
      <c r="G13" s="4"/>
    </row>
    <row r="14" spans="1:7" x14ac:dyDescent="0.25">
      <c r="A14" s="20">
        <f>+B13+1</f>
        <v>34726311</v>
      </c>
      <c r="B14" s="17">
        <f>+$G$9*$B$7</f>
        <v>54160300</v>
      </c>
      <c r="C14" s="18">
        <v>0.19</v>
      </c>
      <c r="D14" s="21">
        <f>IF(E14&lt;34726311,0,IF(E14&gt;54160300,0,(((E14/$G$9)-1090)*$G$9)*C14))</f>
        <v>0</v>
      </c>
      <c r="E14" s="22">
        <v>0</v>
      </c>
      <c r="F14" s="23"/>
      <c r="G14" s="23"/>
    </row>
    <row r="15" spans="1:7" x14ac:dyDescent="0.25">
      <c r="A15" s="20">
        <f>+B14+1</f>
        <v>54160301</v>
      </c>
      <c r="B15" s="17">
        <f>+$G$9*$B$8</f>
        <v>130621900</v>
      </c>
      <c r="C15" s="18">
        <v>0.28000000000000003</v>
      </c>
      <c r="D15" s="24">
        <f>IF(E15&lt;54160301,0,IF(E15&gt;130621900,0,((((E15/$G$9)-1700)*$G$9)*C15)+(116*$G$9)))</f>
        <v>0</v>
      </c>
      <c r="E15" s="22">
        <v>0</v>
      </c>
      <c r="F15" s="23"/>
      <c r="G15" s="23"/>
    </row>
    <row r="16" spans="1:7" x14ac:dyDescent="0.25">
      <c r="A16" s="20">
        <f>+B15+1</f>
        <v>130621901</v>
      </c>
      <c r="B16" s="17"/>
      <c r="C16" s="18">
        <v>0.33</v>
      </c>
      <c r="D16" s="24">
        <f>IF(E16&lt;130621901,0,((((E16/$G$9)-4100)*$G$9)*C16)+(788*$G$9))</f>
        <v>0</v>
      </c>
      <c r="E16" s="22">
        <v>0</v>
      </c>
      <c r="F16" s="23"/>
      <c r="G16" s="23"/>
    </row>
    <row r="17" spans="1:7" x14ac:dyDescent="0.25">
      <c r="A17" s="4"/>
      <c r="B17" s="4"/>
      <c r="C17" s="4"/>
      <c r="D17" s="4"/>
      <c r="E17" s="23"/>
      <c r="F17" s="23"/>
      <c r="G17" s="23"/>
    </row>
    <row r="18" spans="1:7" x14ac:dyDescent="0.25">
      <c r="A18" s="4"/>
      <c r="B18" s="4"/>
      <c r="C18" s="4"/>
      <c r="D18" s="25" t="s">
        <v>23</v>
      </c>
      <c r="E18" s="13"/>
      <c r="F18" s="23"/>
      <c r="G18" s="23"/>
    </row>
    <row r="19" spans="1:7" x14ac:dyDescent="0.25">
      <c r="A19" s="4"/>
      <c r="B19" s="4"/>
      <c r="C19" s="4"/>
      <c r="D19" s="4"/>
      <c r="E19" s="4"/>
      <c r="F19" s="23"/>
      <c r="G19" s="23"/>
    </row>
    <row r="20" spans="1:7" ht="23.25" x14ac:dyDescent="0.35">
      <c r="A20" s="54" t="s">
        <v>24</v>
      </c>
      <c r="B20" s="54"/>
      <c r="C20" s="54"/>
      <c r="D20" s="54"/>
      <c r="E20" s="54"/>
      <c r="F20" s="4"/>
      <c r="G20" s="4"/>
    </row>
    <row r="21" spans="1:7" x14ac:dyDescent="0.25">
      <c r="A21" s="14" t="s">
        <v>7</v>
      </c>
      <c r="B21" s="14" t="s">
        <v>8</v>
      </c>
      <c r="C21" s="14" t="s">
        <v>20</v>
      </c>
      <c r="D21" s="15" t="s">
        <v>21</v>
      </c>
      <c r="E21" s="15" t="s">
        <v>22</v>
      </c>
      <c r="F21" s="4"/>
      <c r="G21" s="4"/>
    </row>
    <row r="22" spans="1:7" x14ac:dyDescent="0.25">
      <c r="A22" s="16">
        <v>1</v>
      </c>
      <c r="B22" s="17">
        <f>+$G$10*$B$6</f>
        <v>36140040</v>
      </c>
      <c r="C22" s="18">
        <v>0</v>
      </c>
      <c r="D22" s="19">
        <f>+(((E22/$G$10)-1090)*$G$10)*C22</f>
        <v>0</v>
      </c>
      <c r="E22" s="11">
        <v>0</v>
      </c>
      <c r="F22" s="23"/>
      <c r="G22" s="23"/>
    </row>
    <row r="23" spans="1:7" x14ac:dyDescent="0.25">
      <c r="A23" s="20">
        <f>+B22+1</f>
        <v>36140041</v>
      </c>
      <c r="B23" s="17">
        <f>+$G$10*$B$7</f>
        <v>56365200</v>
      </c>
      <c r="C23" s="18">
        <v>0.19</v>
      </c>
      <c r="D23" s="21">
        <f>IF(E23&lt;336140041,0,IF(E23&gt;56365200,0,(((E23/$G$10)-1090)*$G$10)*C23))</f>
        <v>0</v>
      </c>
      <c r="E23" s="22">
        <v>0</v>
      </c>
      <c r="F23" s="23"/>
      <c r="G23" s="23"/>
    </row>
    <row r="24" spans="1:7" x14ac:dyDescent="0.25">
      <c r="A24" s="20">
        <f>+B23+1</f>
        <v>56365201</v>
      </c>
      <c r="B24" s="17">
        <f>+$G$10*$B$8</f>
        <v>135939600</v>
      </c>
      <c r="C24" s="18">
        <v>0.28000000000000003</v>
      </c>
      <c r="D24" s="24">
        <f>IF(E24&lt;56365201,0,IF(E24&gt;135939600,0,((((E24/$G$10)-1700)*$G$10)*C24)+(116*$G$10)))</f>
        <v>0</v>
      </c>
      <c r="E24" s="22">
        <v>0</v>
      </c>
      <c r="F24" s="23"/>
      <c r="G24" s="23"/>
    </row>
    <row r="25" spans="1:7" x14ac:dyDescent="0.25">
      <c r="A25" s="20">
        <f>+B24+1</f>
        <v>135939601</v>
      </c>
      <c r="B25" s="17"/>
      <c r="C25" s="18">
        <v>0.33</v>
      </c>
      <c r="D25" s="24">
        <f>IF(E25&lt;135939601,0,((((E25/$G$10)-4100)*$G$10)*C25)+(788*$G$10))</f>
        <v>0</v>
      </c>
      <c r="E25" s="22">
        <v>0</v>
      </c>
      <c r="F25" s="23"/>
      <c r="G25" s="23"/>
    </row>
    <row r="26" spans="1:7" x14ac:dyDescent="0.25">
      <c r="A26" s="4"/>
      <c r="B26" s="4"/>
      <c r="C26" s="4"/>
      <c r="D26" s="4"/>
      <c r="E26" s="23"/>
      <c r="F26" s="23"/>
      <c r="G26" s="23"/>
    </row>
    <row r="27" spans="1:7" x14ac:dyDescent="0.25">
      <c r="A27" s="4"/>
      <c r="B27" s="4"/>
      <c r="C27" s="4"/>
      <c r="D27" s="25" t="s">
        <v>23</v>
      </c>
      <c r="E27" s="26"/>
      <c r="F27" s="23"/>
      <c r="G27" s="23"/>
    </row>
    <row r="28" spans="1:7" x14ac:dyDescent="0.25">
      <c r="A28" s="4"/>
      <c r="B28" s="4"/>
      <c r="C28" s="4"/>
      <c r="D28" s="4"/>
      <c r="E28" s="23"/>
      <c r="F28" s="23"/>
      <c r="G28" s="23"/>
    </row>
    <row r="29" spans="1:7" x14ac:dyDescent="0.25">
      <c r="A29" s="4"/>
      <c r="B29" s="4"/>
      <c r="C29" s="4"/>
      <c r="D29" s="4"/>
      <c r="E29" s="23"/>
      <c r="F29" s="23"/>
      <c r="G29" s="23"/>
    </row>
    <row r="30" spans="1:7" x14ac:dyDescent="0.25">
      <c r="A30" s="4"/>
      <c r="B30" s="4"/>
      <c r="C30" s="4"/>
      <c r="D30" s="4"/>
      <c r="E30" s="23"/>
      <c r="F30" s="23"/>
      <c r="G30" s="23"/>
    </row>
    <row r="31" spans="1:7" x14ac:dyDescent="0.25">
      <c r="A31" s="27" t="s">
        <v>25</v>
      </c>
      <c r="B31" s="47"/>
      <c r="C31" s="47"/>
      <c r="D31" s="47"/>
      <c r="E31" s="23"/>
      <c r="F31" s="23"/>
      <c r="G31" s="23"/>
    </row>
    <row r="32" spans="1:7" hidden="1" x14ac:dyDescent="0.25">
      <c r="A32" s="28"/>
      <c r="B32" s="29"/>
      <c r="C32" s="30"/>
      <c r="D32" s="31"/>
      <c r="E32" s="32"/>
    </row>
    <row r="33" spans="1:5" hidden="1" x14ac:dyDescent="0.25">
      <c r="A33" s="33"/>
      <c r="B33" s="33"/>
      <c r="C33" s="33"/>
      <c r="D33" s="34"/>
      <c r="E33" s="1"/>
    </row>
    <row r="34" spans="1:5" ht="18.75" hidden="1" x14ac:dyDescent="0.3">
      <c r="A34" s="49" t="s">
        <v>26</v>
      </c>
      <c r="B34" s="49"/>
      <c r="C34" s="49"/>
      <c r="D34" s="34"/>
      <c r="E34" s="1"/>
    </row>
    <row r="35" spans="1:5" ht="18.75" hidden="1" x14ac:dyDescent="0.3">
      <c r="A35" s="49" t="s">
        <v>27</v>
      </c>
      <c r="B35" s="49"/>
      <c r="C35" s="49"/>
      <c r="D35" s="34"/>
      <c r="E35" s="1"/>
    </row>
    <row r="36" spans="1:5" hidden="1" x14ac:dyDescent="0.25">
      <c r="A36" s="33"/>
      <c r="B36" s="33"/>
      <c r="C36" s="33"/>
      <c r="D36" s="34"/>
      <c r="E36" s="1"/>
    </row>
    <row r="37" spans="1:5" hidden="1" x14ac:dyDescent="0.25">
      <c r="A37" s="35" t="s">
        <v>28</v>
      </c>
      <c r="B37" s="36"/>
      <c r="C37" s="37">
        <f>SUM(B38:B39)</f>
        <v>0</v>
      </c>
      <c r="D37" s="34"/>
      <c r="E37" s="1"/>
    </row>
    <row r="38" spans="1:5" hidden="1" x14ac:dyDescent="0.25">
      <c r="A38" s="33" t="s">
        <v>29</v>
      </c>
      <c r="B38" s="33" t="s">
        <v>30</v>
      </c>
      <c r="C38" s="33"/>
      <c r="D38" s="34"/>
      <c r="E38" s="1"/>
    </row>
    <row r="39" spans="1:5" hidden="1" x14ac:dyDescent="0.25">
      <c r="A39" s="33" t="s">
        <v>31</v>
      </c>
      <c r="B39" s="33" t="s">
        <v>30</v>
      </c>
      <c r="C39" s="33"/>
      <c r="D39" s="34"/>
      <c r="E39" s="1"/>
    </row>
    <row r="40" spans="1:5" hidden="1" x14ac:dyDescent="0.25">
      <c r="A40" s="33"/>
      <c r="B40" s="33"/>
      <c r="C40" s="33"/>
      <c r="D40" s="34"/>
      <c r="E40" s="1"/>
    </row>
    <row r="41" spans="1:5" hidden="1" x14ac:dyDescent="0.25">
      <c r="A41" s="38" t="s">
        <v>32</v>
      </c>
      <c r="B41" s="39"/>
      <c r="C41" s="40">
        <f>SUM(C42:C47)</f>
        <v>0</v>
      </c>
      <c r="D41" s="34"/>
      <c r="E41" s="1"/>
    </row>
    <row r="42" spans="1:5" hidden="1" x14ac:dyDescent="0.25">
      <c r="A42" s="41" t="s">
        <v>33</v>
      </c>
      <c r="B42" s="33" t="s">
        <v>30</v>
      </c>
      <c r="C42" s="33"/>
      <c r="D42" s="34"/>
      <c r="E42" s="1"/>
    </row>
    <row r="43" spans="1:5" hidden="1" x14ac:dyDescent="0.25">
      <c r="A43" s="33" t="s">
        <v>34</v>
      </c>
      <c r="B43" s="33"/>
      <c r="C43" s="33"/>
      <c r="D43" s="34"/>
      <c r="E43" s="1"/>
    </row>
    <row r="44" spans="1:5" hidden="1" x14ac:dyDescent="0.25">
      <c r="A44" s="33" t="s">
        <v>35</v>
      </c>
      <c r="B44" s="33"/>
      <c r="C44" s="33"/>
      <c r="D44" s="34" t="s">
        <v>36</v>
      </c>
      <c r="E44" s="1"/>
    </row>
    <row r="45" spans="1:5" hidden="1" x14ac:dyDescent="0.25">
      <c r="A45" s="41" t="s">
        <v>37</v>
      </c>
      <c r="B45" s="33" t="s">
        <v>30</v>
      </c>
      <c r="C45" s="33"/>
      <c r="D45" s="34"/>
      <c r="E45" s="1"/>
    </row>
    <row r="46" spans="1:5" hidden="1" x14ac:dyDescent="0.25">
      <c r="A46" s="33" t="s">
        <v>38</v>
      </c>
      <c r="B46" s="33"/>
      <c r="C46" s="33"/>
      <c r="D46" s="34"/>
      <c r="E46" s="1"/>
    </row>
    <row r="47" spans="1:5" hidden="1" x14ac:dyDescent="0.25">
      <c r="A47" s="41" t="s">
        <v>39</v>
      </c>
      <c r="B47" s="33" t="s">
        <v>30</v>
      </c>
      <c r="C47" s="33"/>
      <c r="D47" s="34"/>
      <c r="E47" s="1"/>
    </row>
    <row r="48" spans="1:5" hidden="1" x14ac:dyDescent="0.25">
      <c r="A48" s="42" t="s">
        <v>40</v>
      </c>
      <c r="B48" s="33"/>
      <c r="C48" s="33"/>
      <c r="D48" s="34"/>
      <c r="E48" s="1"/>
    </row>
    <row r="49" spans="1:5" hidden="1" x14ac:dyDescent="0.25">
      <c r="A49" s="43" t="s">
        <v>41</v>
      </c>
      <c r="B49" s="39"/>
      <c r="C49" s="40">
        <f>SUM(C50:C62)</f>
        <v>0</v>
      </c>
      <c r="D49" s="34"/>
      <c r="E49" s="1"/>
    </row>
    <row r="50" spans="1:5" hidden="1" x14ac:dyDescent="0.25">
      <c r="A50" s="41" t="s">
        <v>42</v>
      </c>
      <c r="B50" s="33" t="s">
        <v>30</v>
      </c>
      <c r="C50" s="33"/>
      <c r="D50" s="34" t="s">
        <v>43</v>
      </c>
      <c r="E50" s="1"/>
    </row>
    <row r="51" spans="1:5" hidden="1" x14ac:dyDescent="0.25">
      <c r="A51" s="33" t="s">
        <v>44</v>
      </c>
      <c r="B51" s="33"/>
      <c r="C51" s="33"/>
      <c r="D51" s="34"/>
      <c r="E51" s="1"/>
    </row>
    <row r="52" spans="1:5" hidden="1" x14ac:dyDescent="0.25">
      <c r="A52" s="33" t="s">
        <v>45</v>
      </c>
      <c r="B52" s="33"/>
      <c r="C52" s="33"/>
      <c r="D52" s="34"/>
      <c r="E52" s="1"/>
    </row>
    <row r="53" spans="1:5" hidden="1" x14ac:dyDescent="0.25">
      <c r="A53" s="33" t="s">
        <v>46</v>
      </c>
      <c r="B53" s="33"/>
      <c r="C53" s="33"/>
      <c r="D53" s="34"/>
      <c r="E53" s="1"/>
    </row>
    <row r="54" spans="1:5" hidden="1" x14ac:dyDescent="0.25">
      <c r="A54" s="33" t="s">
        <v>47</v>
      </c>
      <c r="B54" s="33"/>
      <c r="C54" s="33"/>
      <c r="D54" s="34"/>
      <c r="E54" s="1"/>
    </row>
    <row r="55" spans="1:5" hidden="1" x14ac:dyDescent="0.25">
      <c r="A55" s="41" t="s">
        <v>48</v>
      </c>
      <c r="B55" s="33" t="s">
        <v>30</v>
      </c>
      <c r="C55" s="33"/>
      <c r="D55" s="34" t="s">
        <v>49</v>
      </c>
      <c r="E55" s="1"/>
    </row>
    <row r="56" spans="1:5" hidden="1" x14ac:dyDescent="0.25">
      <c r="A56" s="41" t="s">
        <v>50</v>
      </c>
      <c r="B56" s="33"/>
      <c r="C56" s="33"/>
      <c r="D56" s="34"/>
      <c r="E56" s="1"/>
    </row>
    <row r="57" spans="1:5" hidden="1" x14ac:dyDescent="0.25">
      <c r="A57" s="33" t="s">
        <v>51</v>
      </c>
      <c r="B57" s="33"/>
      <c r="C57" s="33"/>
      <c r="D57" s="34"/>
      <c r="E57" s="1"/>
    </row>
    <row r="58" spans="1:5" hidden="1" x14ac:dyDescent="0.25">
      <c r="A58" s="33" t="s">
        <v>52</v>
      </c>
      <c r="B58" s="33"/>
      <c r="C58" s="33"/>
      <c r="D58" s="34"/>
      <c r="E58" s="1"/>
    </row>
    <row r="59" spans="1:5" hidden="1" x14ac:dyDescent="0.25">
      <c r="A59" s="41" t="s">
        <v>53</v>
      </c>
      <c r="B59" s="33" t="s">
        <v>30</v>
      </c>
      <c r="C59" s="33"/>
      <c r="D59" s="34"/>
      <c r="E59" s="1"/>
    </row>
    <row r="60" spans="1:5" hidden="1" x14ac:dyDescent="0.25">
      <c r="A60" s="33" t="s">
        <v>54</v>
      </c>
      <c r="B60" s="33"/>
      <c r="C60" s="33"/>
      <c r="D60" s="34" t="s">
        <v>55</v>
      </c>
      <c r="E60" s="1"/>
    </row>
    <row r="61" spans="1:5" hidden="1" x14ac:dyDescent="0.25">
      <c r="A61" s="33" t="s">
        <v>56</v>
      </c>
      <c r="B61" s="33"/>
      <c r="C61" s="33"/>
      <c r="D61" s="34"/>
      <c r="E61" s="1"/>
    </row>
    <row r="62" spans="1:5" hidden="1" x14ac:dyDescent="0.25">
      <c r="A62" s="33" t="s">
        <v>57</v>
      </c>
      <c r="B62" s="33"/>
      <c r="C62" s="33"/>
      <c r="D62" s="34"/>
      <c r="E62" s="1"/>
    </row>
    <row r="63" spans="1:5" hidden="1" x14ac:dyDescent="0.25">
      <c r="A63" s="43" t="s">
        <v>58</v>
      </c>
      <c r="B63" s="39"/>
      <c r="C63" s="40">
        <f>SUM(B65:B109)</f>
        <v>0</v>
      </c>
      <c r="D63" s="34"/>
      <c r="E63" s="1"/>
    </row>
    <row r="64" spans="1:5" hidden="1" x14ac:dyDescent="0.25">
      <c r="A64" s="41" t="s">
        <v>59</v>
      </c>
      <c r="B64" s="33"/>
      <c r="C64" s="33"/>
      <c r="D64" s="34" t="s">
        <v>60</v>
      </c>
      <c r="E64" s="1"/>
    </row>
    <row r="65" spans="1:5" hidden="1" x14ac:dyDescent="0.25">
      <c r="A65" s="33" t="s">
        <v>61</v>
      </c>
      <c r="B65" s="33"/>
      <c r="C65" s="33"/>
      <c r="D65" s="34"/>
      <c r="E65" s="1"/>
    </row>
    <row r="66" spans="1:5" hidden="1" x14ac:dyDescent="0.25">
      <c r="A66" s="33" t="s">
        <v>62</v>
      </c>
      <c r="B66" s="33"/>
      <c r="C66" s="33"/>
      <c r="D66" s="34"/>
      <c r="E66" s="1"/>
    </row>
    <row r="67" spans="1:5" hidden="1" x14ac:dyDescent="0.25">
      <c r="A67" s="41"/>
      <c r="B67" s="33"/>
      <c r="C67" s="33"/>
      <c r="D67" s="34"/>
      <c r="E67" s="1"/>
    </row>
    <row r="68" spans="1:5" hidden="1" x14ac:dyDescent="0.25">
      <c r="A68" s="33" t="s">
        <v>63</v>
      </c>
      <c r="B68" s="33" t="s">
        <v>30</v>
      </c>
      <c r="C68" s="33"/>
      <c r="D68" s="34"/>
      <c r="E68" s="1"/>
    </row>
    <row r="69" spans="1:5" hidden="1" x14ac:dyDescent="0.25">
      <c r="A69" s="33"/>
      <c r="B69" s="33"/>
      <c r="C69" s="33"/>
      <c r="D69" s="34"/>
      <c r="E69" s="1"/>
    </row>
    <row r="70" spans="1:5" hidden="1" x14ac:dyDescent="0.25">
      <c r="A70" s="33" t="s">
        <v>64</v>
      </c>
      <c r="B70" s="33" t="s">
        <v>30</v>
      </c>
      <c r="C70" s="33"/>
      <c r="D70" s="34"/>
      <c r="E70" s="1"/>
    </row>
    <row r="71" spans="1:5" hidden="1" x14ac:dyDescent="0.25">
      <c r="A71" s="33" t="s">
        <v>65</v>
      </c>
      <c r="B71" s="33"/>
      <c r="C71" s="33"/>
      <c r="D71" s="34"/>
      <c r="E71" s="1"/>
    </row>
    <row r="72" spans="1:5" hidden="1" x14ac:dyDescent="0.25">
      <c r="A72" s="33"/>
      <c r="B72" s="33"/>
      <c r="C72" s="33"/>
      <c r="D72" s="34"/>
      <c r="E72" s="1"/>
    </row>
    <row r="73" spans="1:5" hidden="1" x14ac:dyDescent="0.25">
      <c r="A73" s="33" t="s">
        <v>66</v>
      </c>
      <c r="B73" s="33" t="s">
        <v>30</v>
      </c>
      <c r="C73" s="33"/>
      <c r="D73" s="34"/>
      <c r="E73" s="1"/>
    </row>
    <row r="74" spans="1:5" hidden="1" x14ac:dyDescent="0.25">
      <c r="A74" s="33" t="s">
        <v>67</v>
      </c>
      <c r="B74" s="33"/>
      <c r="C74" s="33"/>
      <c r="D74" s="34"/>
      <c r="E74" s="1"/>
    </row>
    <row r="75" spans="1:5" hidden="1" x14ac:dyDescent="0.25">
      <c r="A75" s="33"/>
      <c r="B75" s="33"/>
      <c r="C75" s="33"/>
      <c r="D75" s="34"/>
      <c r="E75" s="1"/>
    </row>
    <row r="76" spans="1:5" hidden="1" x14ac:dyDescent="0.25">
      <c r="A76" s="33" t="s">
        <v>68</v>
      </c>
      <c r="B76" s="33" t="s">
        <v>30</v>
      </c>
      <c r="C76" s="33"/>
      <c r="D76" s="34"/>
      <c r="E76" s="1"/>
    </row>
    <row r="77" spans="1:5" hidden="1" x14ac:dyDescent="0.25">
      <c r="A77" s="33" t="s">
        <v>69</v>
      </c>
      <c r="B77" s="33"/>
      <c r="C77" s="33"/>
      <c r="D77" s="34"/>
      <c r="E77" s="1"/>
    </row>
    <row r="78" spans="1:5" hidden="1" x14ac:dyDescent="0.25">
      <c r="A78" s="33"/>
      <c r="B78" s="33"/>
      <c r="C78" s="33"/>
      <c r="D78" s="34"/>
      <c r="E78" s="1"/>
    </row>
    <row r="79" spans="1:5" hidden="1" x14ac:dyDescent="0.25">
      <c r="A79" s="33" t="s">
        <v>70</v>
      </c>
      <c r="B79" s="33" t="s">
        <v>30</v>
      </c>
      <c r="C79" s="33"/>
      <c r="D79" s="34"/>
      <c r="E79" s="1"/>
    </row>
    <row r="80" spans="1:5" hidden="1" x14ac:dyDescent="0.25">
      <c r="A80" s="33" t="s">
        <v>69</v>
      </c>
      <c r="B80" s="33"/>
      <c r="C80" s="33"/>
      <c r="D80" s="34"/>
      <c r="E80" s="1"/>
    </row>
    <row r="81" spans="1:5" hidden="1" x14ac:dyDescent="0.25">
      <c r="A81" s="33"/>
      <c r="B81" s="33"/>
      <c r="C81" s="33"/>
      <c r="D81" s="34"/>
      <c r="E81" s="1"/>
    </row>
    <row r="82" spans="1:5" hidden="1" x14ac:dyDescent="0.25">
      <c r="A82" s="33" t="s">
        <v>71</v>
      </c>
      <c r="B82" s="33" t="s">
        <v>30</v>
      </c>
      <c r="C82" s="33"/>
      <c r="D82" s="34"/>
      <c r="E82" s="1"/>
    </row>
    <row r="83" spans="1:5" hidden="1" x14ac:dyDescent="0.25">
      <c r="A83" s="33" t="s">
        <v>72</v>
      </c>
      <c r="B83" s="33"/>
      <c r="C83" s="33"/>
      <c r="D83" s="34"/>
      <c r="E83" s="1"/>
    </row>
    <row r="84" spans="1:5" hidden="1" x14ac:dyDescent="0.25">
      <c r="A84" s="33"/>
      <c r="B84" s="33"/>
      <c r="C84" s="33"/>
      <c r="D84" s="34"/>
      <c r="E84" s="1"/>
    </row>
    <row r="85" spans="1:5" hidden="1" x14ac:dyDescent="0.25">
      <c r="A85" s="33" t="s">
        <v>73</v>
      </c>
      <c r="B85" s="33" t="s">
        <v>30</v>
      </c>
      <c r="C85" s="33"/>
      <c r="D85" s="34" t="s">
        <v>74</v>
      </c>
      <c r="E85" s="1"/>
    </row>
    <row r="86" spans="1:5" hidden="1" x14ac:dyDescent="0.25">
      <c r="A86" s="33" t="s">
        <v>75</v>
      </c>
      <c r="B86" s="33"/>
      <c r="C86" s="33"/>
      <c r="D86" s="34"/>
      <c r="E86" s="1"/>
    </row>
    <row r="87" spans="1:5" hidden="1" x14ac:dyDescent="0.25">
      <c r="A87" s="33"/>
      <c r="B87" s="33"/>
      <c r="C87" s="33"/>
      <c r="D87" s="34"/>
      <c r="E87" s="1"/>
    </row>
    <row r="88" spans="1:5" hidden="1" x14ac:dyDescent="0.25">
      <c r="A88" s="33" t="s">
        <v>76</v>
      </c>
      <c r="B88" s="33" t="s">
        <v>30</v>
      </c>
      <c r="C88" s="33"/>
      <c r="D88" s="34"/>
      <c r="E88" s="1"/>
    </row>
    <row r="89" spans="1:5" hidden="1" x14ac:dyDescent="0.25">
      <c r="A89" s="33" t="s">
        <v>77</v>
      </c>
      <c r="B89" s="33"/>
      <c r="C89" s="33"/>
      <c r="D89" s="34" t="s">
        <v>78</v>
      </c>
      <c r="E89" s="1"/>
    </row>
    <row r="90" spans="1:5" hidden="1" x14ac:dyDescent="0.25">
      <c r="A90" s="33"/>
      <c r="B90" s="33"/>
      <c r="C90" s="33"/>
      <c r="D90" s="34"/>
      <c r="E90" s="1"/>
    </row>
    <row r="91" spans="1:5" hidden="1" x14ac:dyDescent="0.25">
      <c r="A91" s="33" t="s">
        <v>79</v>
      </c>
      <c r="B91" s="33" t="s">
        <v>30</v>
      </c>
      <c r="C91" s="33"/>
      <c r="D91" s="34"/>
      <c r="E91" s="1"/>
    </row>
    <row r="92" spans="1:5" hidden="1" x14ac:dyDescent="0.25">
      <c r="A92" s="33" t="s">
        <v>80</v>
      </c>
      <c r="B92" s="33"/>
      <c r="C92" s="33"/>
      <c r="D92" s="34" t="s">
        <v>78</v>
      </c>
      <c r="E92" s="1"/>
    </row>
    <row r="93" spans="1:5" hidden="1" x14ac:dyDescent="0.25">
      <c r="A93" s="33" t="s">
        <v>81</v>
      </c>
      <c r="B93" s="33"/>
      <c r="C93" s="33"/>
      <c r="D93" s="34"/>
      <c r="E93" s="1"/>
    </row>
    <row r="94" spans="1:5" hidden="1" x14ac:dyDescent="0.25">
      <c r="A94" s="33" t="s">
        <v>82</v>
      </c>
      <c r="B94" s="33"/>
      <c r="C94" s="33"/>
      <c r="D94" s="34"/>
      <c r="E94" s="1"/>
    </row>
    <row r="95" spans="1:5" hidden="1" x14ac:dyDescent="0.25">
      <c r="A95" s="33"/>
      <c r="B95" s="33"/>
      <c r="C95" s="33"/>
      <c r="D95" s="34"/>
      <c r="E95" s="1"/>
    </row>
    <row r="96" spans="1:5" hidden="1" x14ac:dyDescent="0.25">
      <c r="A96" s="33" t="s">
        <v>83</v>
      </c>
      <c r="B96" s="33" t="s">
        <v>30</v>
      </c>
      <c r="C96" s="33"/>
      <c r="D96" s="34"/>
      <c r="E96" s="1"/>
    </row>
    <row r="97" spans="1:5" hidden="1" x14ac:dyDescent="0.25">
      <c r="A97" s="33" t="s">
        <v>84</v>
      </c>
      <c r="B97" s="33"/>
      <c r="C97" s="33"/>
      <c r="D97" s="34"/>
      <c r="E97" s="1"/>
    </row>
    <row r="98" spans="1:5" hidden="1" x14ac:dyDescent="0.25">
      <c r="A98" s="33"/>
      <c r="B98" s="33"/>
      <c r="C98" s="33"/>
      <c r="D98" s="34"/>
      <c r="E98" s="1"/>
    </row>
    <row r="99" spans="1:5" hidden="1" x14ac:dyDescent="0.25">
      <c r="A99" s="33" t="s">
        <v>85</v>
      </c>
      <c r="B99" s="33" t="s">
        <v>30</v>
      </c>
      <c r="C99" s="33"/>
      <c r="D99" s="34"/>
      <c r="E99" s="1"/>
    </row>
    <row r="100" spans="1:5" hidden="1" x14ac:dyDescent="0.25">
      <c r="A100" s="33" t="s">
        <v>86</v>
      </c>
      <c r="B100" s="33"/>
      <c r="C100" s="33"/>
      <c r="D100" s="34"/>
      <c r="E100" s="1"/>
    </row>
    <row r="101" spans="1:5" hidden="1" x14ac:dyDescent="0.25">
      <c r="A101" s="33"/>
      <c r="B101" s="33"/>
      <c r="C101" s="33"/>
      <c r="D101" s="34"/>
      <c r="E101" s="1"/>
    </row>
    <row r="102" spans="1:5" hidden="1" x14ac:dyDescent="0.25">
      <c r="A102" s="33" t="s">
        <v>87</v>
      </c>
      <c r="B102" s="33" t="s">
        <v>30</v>
      </c>
      <c r="C102" s="33"/>
      <c r="D102" s="34"/>
      <c r="E102" s="1"/>
    </row>
    <row r="103" spans="1:5" hidden="1" x14ac:dyDescent="0.25">
      <c r="A103" s="33" t="s">
        <v>88</v>
      </c>
      <c r="B103" s="33"/>
      <c r="C103" s="33"/>
      <c r="D103" s="34"/>
      <c r="E103" s="1"/>
    </row>
    <row r="104" spans="1:5" hidden="1" x14ac:dyDescent="0.25">
      <c r="A104" s="33"/>
      <c r="B104" s="33"/>
      <c r="C104" s="33"/>
      <c r="D104" s="34"/>
      <c r="E104" s="1"/>
    </row>
    <row r="105" spans="1:5" hidden="1" x14ac:dyDescent="0.25">
      <c r="A105" s="33" t="s">
        <v>89</v>
      </c>
      <c r="B105" s="33" t="s">
        <v>30</v>
      </c>
      <c r="C105" s="33"/>
      <c r="D105" s="34"/>
      <c r="E105" s="1"/>
    </row>
    <row r="106" spans="1:5" hidden="1" x14ac:dyDescent="0.25">
      <c r="A106" s="33" t="s">
        <v>90</v>
      </c>
      <c r="B106" s="33"/>
      <c r="C106" s="33"/>
      <c r="D106" s="34"/>
      <c r="E106" s="1"/>
    </row>
    <row r="107" spans="1:5" hidden="1" x14ac:dyDescent="0.25">
      <c r="A107" s="33"/>
      <c r="B107" s="33"/>
      <c r="C107" s="33"/>
      <c r="D107" s="34"/>
      <c r="E107" s="1"/>
    </row>
    <row r="108" spans="1:5" hidden="1" x14ac:dyDescent="0.25">
      <c r="A108" s="33" t="s">
        <v>91</v>
      </c>
      <c r="B108" s="33" t="s">
        <v>30</v>
      </c>
      <c r="C108" s="33"/>
      <c r="D108" s="34"/>
      <c r="E108" s="1"/>
    </row>
    <row r="109" spans="1:5" hidden="1" x14ac:dyDescent="0.25">
      <c r="A109" s="33" t="s">
        <v>92</v>
      </c>
      <c r="B109" s="33"/>
      <c r="C109" s="33"/>
      <c r="D109" s="34"/>
      <c r="E109" s="1"/>
    </row>
    <row r="110" spans="1:5" hidden="1" x14ac:dyDescent="0.25">
      <c r="A110" s="33"/>
      <c r="B110" s="33"/>
      <c r="C110" s="33"/>
      <c r="D110" s="34"/>
      <c r="E110" s="1"/>
    </row>
    <row r="111" spans="1:5" hidden="1" x14ac:dyDescent="0.25">
      <c r="A111" s="43" t="s">
        <v>93</v>
      </c>
      <c r="B111" s="39"/>
      <c r="C111" s="44">
        <f>+C37-C41-C49-C63</f>
        <v>0</v>
      </c>
      <c r="D111" s="34"/>
      <c r="E111" s="1"/>
    </row>
    <row r="112" spans="1:5" hidden="1" x14ac:dyDescent="0.25">
      <c r="A112" s="33"/>
      <c r="B112" s="33"/>
      <c r="C112" s="33"/>
      <c r="D112" s="34"/>
      <c r="E112" s="1"/>
    </row>
    <row r="113" spans="1:5" hidden="1" x14ac:dyDescent="0.25">
      <c r="A113" s="43" t="s">
        <v>94</v>
      </c>
      <c r="B113" s="39"/>
      <c r="C113" s="40">
        <f>+C111*25%</f>
        <v>0</v>
      </c>
      <c r="D113" s="34" t="s">
        <v>95</v>
      </c>
      <c r="E113" s="1"/>
    </row>
    <row r="114" spans="1:5" hidden="1" x14ac:dyDescent="0.25">
      <c r="A114" s="33"/>
      <c r="B114" s="33"/>
      <c r="C114" s="33"/>
      <c r="D114" s="34"/>
      <c r="E114" s="1"/>
    </row>
    <row r="115" spans="1:5" hidden="1" x14ac:dyDescent="0.25">
      <c r="A115" s="33" t="s">
        <v>96</v>
      </c>
      <c r="B115" s="33"/>
      <c r="C115" s="33"/>
      <c r="D115" s="34"/>
      <c r="E115" s="1"/>
    </row>
    <row r="116" spans="1:5" hidden="1" x14ac:dyDescent="0.25">
      <c r="A116" s="33" t="s">
        <v>97</v>
      </c>
      <c r="B116" s="33"/>
      <c r="C116" s="33"/>
      <c r="D116" s="34"/>
      <c r="E116" s="1"/>
    </row>
    <row r="117" spans="1:5" hidden="1" x14ac:dyDescent="0.25">
      <c r="A117" s="33" t="s">
        <v>98</v>
      </c>
      <c r="B117" s="33"/>
      <c r="C117" s="33"/>
      <c r="D117" s="34"/>
      <c r="E117" s="1"/>
    </row>
    <row r="118" spans="1:5" hidden="1" x14ac:dyDescent="0.25">
      <c r="A118" s="33" t="s">
        <v>99</v>
      </c>
      <c r="B118" s="33"/>
      <c r="C118" s="33"/>
      <c r="D118" s="34"/>
      <c r="E118" s="1"/>
    </row>
    <row r="119" spans="1:5" hidden="1" x14ac:dyDescent="0.25">
      <c r="A119" s="33" t="s">
        <v>100</v>
      </c>
      <c r="B119" s="33"/>
      <c r="C119" s="33"/>
      <c r="D119" s="34"/>
      <c r="E119" s="1"/>
    </row>
    <row r="120" spans="1:5" hidden="1" x14ac:dyDescent="0.25">
      <c r="A120" s="33"/>
      <c r="B120" s="33"/>
      <c r="C120" s="33"/>
      <c r="D120" s="34"/>
      <c r="E120" s="1"/>
    </row>
    <row r="121" spans="1:5" hidden="1" x14ac:dyDescent="0.25">
      <c r="A121" s="39" t="s">
        <v>101</v>
      </c>
      <c r="B121" s="39"/>
      <c r="C121" s="44">
        <f>+C111-C113</f>
        <v>0</v>
      </c>
      <c r="D121" s="34"/>
      <c r="E121" s="1"/>
    </row>
    <row r="122" spans="1:5" hidden="1" x14ac:dyDescent="0.25">
      <c r="A122" s="33"/>
      <c r="B122" s="33"/>
      <c r="C122" s="33"/>
      <c r="D122" s="34"/>
      <c r="E122" s="1"/>
    </row>
    <row r="123" spans="1:5" hidden="1" x14ac:dyDescent="0.25">
      <c r="A123" s="33"/>
      <c r="B123" s="33"/>
      <c r="C123" s="33"/>
      <c r="D123" s="34"/>
      <c r="E123" s="1"/>
    </row>
    <row r="124" spans="1:5" hidden="1" x14ac:dyDescent="0.25">
      <c r="A124" s="33" t="s">
        <v>102</v>
      </c>
      <c r="B124" s="33"/>
      <c r="C124" s="33"/>
      <c r="D124" s="34"/>
      <c r="E124" s="1"/>
    </row>
    <row r="125" spans="1:5" hidden="1" x14ac:dyDescent="0.25">
      <c r="A125" s="33" t="s">
        <v>103</v>
      </c>
      <c r="B125" s="33"/>
      <c r="C125" s="33"/>
      <c r="D125" s="34" t="s">
        <v>104</v>
      </c>
      <c r="E125" s="1"/>
    </row>
    <row r="126" spans="1:5" hidden="1" x14ac:dyDescent="0.25">
      <c r="A126" s="33"/>
      <c r="B126" s="33"/>
      <c r="C126" s="33"/>
      <c r="D126" s="34" t="s">
        <v>105</v>
      </c>
      <c r="E126" s="1"/>
    </row>
    <row r="127" spans="1:5" hidden="1" x14ac:dyDescent="0.25">
      <c r="A127" s="33"/>
      <c r="B127" s="33"/>
      <c r="C127" s="33"/>
      <c r="D127" s="34" t="s">
        <v>106</v>
      </c>
      <c r="E127" s="1"/>
    </row>
    <row r="128" spans="1:5" hidden="1" x14ac:dyDescent="0.25">
      <c r="A128" s="33"/>
      <c r="B128" s="33"/>
      <c r="C128" s="33"/>
      <c r="D128" s="34"/>
      <c r="E128" s="1"/>
    </row>
    <row r="129" spans="1:4" hidden="1" x14ac:dyDescent="0.25">
      <c r="A129" s="33"/>
      <c r="B129" s="33"/>
      <c r="C129" s="33"/>
      <c r="D129" s="33"/>
    </row>
    <row r="130" spans="1:4" ht="18.75" hidden="1" x14ac:dyDescent="0.3">
      <c r="A130" s="49" t="s">
        <v>26</v>
      </c>
      <c r="B130" s="49"/>
      <c r="C130" s="49"/>
      <c r="D130" s="33"/>
    </row>
    <row r="131" spans="1:4" ht="18.75" hidden="1" x14ac:dyDescent="0.3">
      <c r="A131" s="49" t="s">
        <v>107</v>
      </c>
      <c r="B131" s="49"/>
      <c r="C131" s="49"/>
      <c r="D131" s="33"/>
    </row>
    <row r="132" spans="1:4" hidden="1" x14ac:dyDescent="0.25">
      <c r="A132" s="33"/>
      <c r="B132" s="33"/>
      <c r="C132" s="33"/>
      <c r="D132" s="33"/>
    </row>
    <row r="133" spans="1:4" hidden="1" x14ac:dyDescent="0.25">
      <c r="A133" s="35" t="s">
        <v>28</v>
      </c>
      <c r="B133" s="36"/>
      <c r="C133" s="37">
        <f>SUM(B134:B135)</f>
        <v>0</v>
      </c>
      <c r="D133" s="33"/>
    </row>
    <row r="134" spans="1:4" hidden="1" x14ac:dyDescent="0.25">
      <c r="A134" s="33" t="s">
        <v>29</v>
      </c>
      <c r="B134" s="33" t="s">
        <v>30</v>
      </c>
      <c r="C134" s="33"/>
      <c r="D134" s="33"/>
    </row>
    <row r="135" spans="1:4" hidden="1" x14ac:dyDescent="0.25">
      <c r="A135" s="33" t="s">
        <v>31</v>
      </c>
      <c r="B135" s="33" t="s">
        <v>30</v>
      </c>
      <c r="C135" s="33"/>
      <c r="D135" s="33"/>
    </row>
    <row r="136" spans="1:4" hidden="1" x14ac:dyDescent="0.25">
      <c r="A136" s="33"/>
      <c r="B136" s="33"/>
      <c r="C136" s="33"/>
      <c r="D136" s="33"/>
    </row>
    <row r="137" spans="1:4" hidden="1" x14ac:dyDescent="0.25">
      <c r="A137" s="38" t="s">
        <v>32</v>
      </c>
      <c r="B137" s="39"/>
      <c r="C137" s="40">
        <f>SUM(C138:C143)</f>
        <v>0</v>
      </c>
      <c r="D137" s="33"/>
    </row>
    <row r="138" spans="1:4" hidden="1" x14ac:dyDescent="0.25">
      <c r="A138" s="41" t="s">
        <v>33</v>
      </c>
      <c r="B138" s="33" t="s">
        <v>30</v>
      </c>
      <c r="C138" s="33"/>
      <c r="D138" s="33"/>
    </row>
    <row r="139" spans="1:4" hidden="1" x14ac:dyDescent="0.25">
      <c r="A139" s="33" t="s">
        <v>34</v>
      </c>
      <c r="B139" s="33"/>
      <c r="C139" s="33"/>
      <c r="D139" s="33"/>
    </row>
    <row r="140" spans="1:4" hidden="1" x14ac:dyDescent="0.25">
      <c r="A140" s="33" t="s">
        <v>35</v>
      </c>
      <c r="B140" s="33"/>
      <c r="C140" s="33"/>
      <c r="D140" s="33" t="s">
        <v>36</v>
      </c>
    </row>
    <row r="141" spans="1:4" hidden="1" x14ac:dyDescent="0.25">
      <c r="A141" s="41" t="s">
        <v>37</v>
      </c>
      <c r="B141" s="33" t="s">
        <v>30</v>
      </c>
      <c r="C141" s="33"/>
      <c r="D141" s="33"/>
    </row>
    <row r="142" spans="1:4" hidden="1" x14ac:dyDescent="0.25">
      <c r="A142" s="33" t="s">
        <v>38</v>
      </c>
      <c r="B142" s="33"/>
      <c r="C142" s="33"/>
      <c r="D142" s="33"/>
    </row>
    <row r="143" spans="1:4" hidden="1" x14ac:dyDescent="0.25">
      <c r="A143" s="41" t="s">
        <v>39</v>
      </c>
      <c r="B143" s="33" t="s">
        <v>30</v>
      </c>
      <c r="C143" s="33"/>
      <c r="D143" s="33"/>
    </row>
    <row r="144" spans="1:4" hidden="1" x14ac:dyDescent="0.25">
      <c r="A144" s="42" t="s">
        <v>40</v>
      </c>
      <c r="B144" s="33"/>
      <c r="C144" s="33"/>
      <c r="D144" s="33"/>
    </row>
    <row r="145" spans="1:4" hidden="1" x14ac:dyDescent="0.25">
      <c r="A145" s="45" t="s">
        <v>108</v>
      </c>
      <c r="B145" s="33"/>
      <c r="C145" s="33"/>
      <c r="D145" s="33"/>
    </row>
    <row r="146" spans="1:4" hidden="1" x14ac:dyDescent="0.25">
      <c r="A146" s="42" t="s">
        <v>109</v>
      </c>
      <c r="B146" s="33"/>
      <c r="C146" s="33"/>
      <c r="D146" s="33"/>
    </row>
    <row r="147" spans="1:4" hidden="1" x14ac:dyDescent="0.25">
      <c r="A147" s="42"/>
      <c r="B147" s="33"/>
      <c r="C147" s="33"/>
      <c r="D147" s="33"/>
    </row>
    <row r="148" spans="1:4" hidden="1" x14ac:dyDescent="0.25">
      <c r="A148" s="36" t="s">
        <v>110</v>
      </c>
      <c r="B148" s="33"/>
      <c r="C148" s="46">
        <f>+C133-C137</f>
        <v>0</v>
      </c>
      <c r="D148" s="33"/>
    </row>
    <row r="149" spans="1:4" hidden="1" x14ac:dyDescent="0.25">
      <c r="A149" s="42"/>
      <c r="B149" s="33"/>
      <c r="C149" s="33"/>
      <c r="D149" s="33"/>
    </row>
    <row r="150" spans="1:4" hidden="1" x14ac:dyDescent="0.25">
      <c r="A150" s="43" t="s">
        <v>41</v>
      </c>
      <c r="B150" s="39"/>
      <c r="C150" s="40">
        <f>SUM(C151:C163)</f>
        <v>0</v>
      </c>
      <c r="D150" s="33"/>
    </row>
    <row r="151" spans="1:4" hidden="1" x14ac:dyDescent="0.25">
      <c r="A151" s="41" t="s">
        <v>42</v>
      </c>
      <c r="B151" s="33" t="s">
        <v>30</v>
      </c>
      <c r="C151" s="33"/>
      <c r="D151" s="33" t="s">
        <v>43</v>
      </c>
    </row>
    <row r="152" spans="1:4" hidden="1" x14ac:dyDescent="0.25">
      <c r="A152" s="33" t="s">
        <v>44</v>
      </c>
      <c r="B152" s="33"/>
      <c r="C152" s="33"/>
      <c r="D152" s="33"/>
    </row>
    <row r="153" spans="1:4" hidden="1" x14ac:dyDescent="0.25">
      <c r="A153" s="33" t="s">
        <v>45</v>
      </c>
      <c r="B153" s="33"/>
      <c r="C153" s="33"/>
      <c r="D153" s="33"/>
    </row>
    <row r="154" spans="1:4" hidden="1" x14ac:dyDescent="0.25">
      <c r="A154" s="33" t="s">
        <v>46</v>
      </c>
      <c r="B154" s="33"/>
      <c r="C154" s="33"/>
      <c r="D154" s="33"/>
    </row>
    <row r="155" spans="1:4" hidden="1" x14ac:dyDescent="0.25">
      <c r="A155" s="33" t="s">
        <v>47</v>
      </c>
      <c r="B155" s="33"/>
      <c r="C155" s="33"/>
      <c r="D155" s="33"/>
    </row>
    <row r="156" spans="1:4" hidden="1" x14ac:dyDescent="0.25">
      <c r="A156" s="41" t="s">
        <v>48</v>
      </c>
      <c r="B156" s="33" t="s">
        <v>30</v>
      </c>
      <c r="C156" s="33"/>
      <c r="D156" s="33" t="s">
        <v>49</v>
      </c>
    </row>
    <row r="157" spans="1:4" hidden="1" x14ac:dyDescent="0.25">
      <c r="A157" s="41" t="s">
        <v>50</v>
      </c>
      <c r="B157" s="33"/>
      <c r="C157" s="33"/>
      <c r="D157" s="33"/>
    </row>
    <row r="158" spans="1:4" hidden="1" x14ac:dyDescent="0.25">
      <c r="A158" s="33" t="s">
        <v>51</v>
      </c>
      <c r="B158" s="33"/>
      <c r="C158" s="33"/>
      <c r="D158" s="33"/>
    </row>
    <row r="159" spans="1:4" hidden="1" x14ac:dyDescent="0.25">
      <c r="A159" s="33" t="s">
        <v>52</v>
      </c>
      <c r="B159" s="33"/>
      <c r="C159" s="33"/>
      <c r="D159" s="33"/>
    </row>
    <row r="160" spans="1:4" hidden="1" x14ac:dyDescent="0.25">
      <c r="A160" s="41" t="s">
        <v>53</v>
      </c>
      <c r="B160" s="33" t="s">
        <v>30</v>
      </c>
      <c r="C160" s="33"/>
      <c r="D160" s="33"/>
    </row>
    <row r="161" spans="1:4" hidden="1" x14ac:dyDescent="0.25">
      <c r="A161" s="33" t="s">
        <v>54</v>
      </c>
      <c r="B161" s="33"/>
      <c r="C161" s="33"/>
      <c r="D161" s="33" t="s">
        <v>55</v>
      </c>
    </row>
    <row r="162" spans="1:4" hidden="1" x14ac:dyDescent="0.25">
      <c r="A162" s="33" t="s">
        <v>56</v>
      </c>
      <c r="B162" s="33"/>
      <c r="C162" s="33"/>
      <c r="D162" s="33"/>
    </row>
    <row r="163" spans="1:4" hidden="1" x14ac:dyDescent="0.25">
      <c r="A163" s="33" t="s">
        <v>57</v>
      </c>
      <c r="B163" s="33"/>
      <c r="C163" s="33"/>
      <c r="D163" s="33"/>
    </row>
    <row r="164" spans="1:4" hidden="1" x14ac:dyDescent="0.25">
      <c r="A164" s="43" t="s">
        <v>58</v>
      </c>
      <c r="B164" s="39"/>
      <c r="C164" s="40">
        <f>SUM(B166:B208)</f>
        <v>0</v>
      </c>
      <c r="D164" s="33"/>
    </row>
    <row r="165" spans="1:4" hidden="1" x14ac:dyDescent="0.25">
      <c r="A165" s="41" t="s">
        <v>111</v>
      </c>
      <c r="B165" s="33"/>
      <c r="C165" s="33"/>
      <c r="D165" s="33" t="s">
        <v>112</v>
      </c>
    </row>
    <row r="166" spans="1:4" hidden="1" x14ac:dyDescent="0.25">
      <c r="A166" s="33" t="s">
        <v>61</v>
      </c>
      <c r="B166" s="33"/>
      <c r="C166" s="33"/>
      <c r="D166" s="33"/>
    </row>
    <row r="167" spans="1:4" hidden="1" x14ac:dyDescent="0.25">
      <c r="A167" s="33" t="s">
        <v>62</v>
      </c>
      <c r="B167" s="33"/>
      <c r="C167" s="33"/>
      <c r="D167" s="33"/>
    </row>
    <row r="168" spans="1:4" hidden="1" x14ac:dyDescent="0.25">
      <c r="A168" s="41"/>
      <c r="B168" s="33"/>
      <c r="C168" s="33"/>
      <c r="D168" s="33"/>
    </row>
    <row r="169" spans="1:4" hidden="1" x14ac:dyDescent="0.25">
      <c r="A169" s="33" t="s">
        <v>64</v>
      </c>
      <c r="B169" s="33" t="s">
        <v>30</v>
      </c>
      <c r="C169" s="33"/>
      <c r="D169" s="33"/>
    </row>
    <row r="170" spans="1:4" hidden="1" x14ac:dyDescent="0.25">
      <c r="A170" s="33" t="s">
        <v>65</v>
      </c>
      <c r="B170" s="33"/>
      <c r="C170" s="33"/>
      <c r="D170" s="33"/>
    </row>
    <row r="171" spans="1:4" hidden="1" x14ac:dyDescent="0.25">
      <c r="A171" s="33"/>
      <c r="B171" s="33"/>
      <c r="C171" s="33"/>
      <c r="D171" s="33"/>
    </row>
    <row r="172" spans="1:4" hidden="1" x14ac:dyDescent="0.25">
      <c r="A172" s="33" t="s">
        <v>66</v>
      </c>
      <c r="B172" s="33" t="s">
        <v>30</v>
      </c>
      <c r="C172" s="33"/>
      <c r="D172" s="33"/>
    </row>
    <row r="173" spans="1:4" hidden="1" x14ac:dyDescent="0.25">
      <c r="A173" s="33" t="s">
        <v>67</v>
      </c>
      <c r="B173" s="33"/>
      <c r="C173" s="33"/>
      <c r="D173" s="33"/>
    </row>
    <row r="174" spans="1:4" hidden="1" x14ac:dyDescent="0.25">
      <c r="A174" s="33"/>
      <c r="B174" s="33"/>
      <c r="C174" s="33"/>
      <c r="D174" s="33"/>
    </row>
    <row r="175" spans="1:4" hidden="1" x14ac:dyDescent="0.25">
      <c r="A175" s="33" t="s">
        <v>68</v>
      </c>
      <c r="B175" s="33" t="s">
        <v>30</v>
      </c>
      <c r="C175" s="33"/>
      <c r="D175" s="33"/>
    </row>
    <row r="176" spans="1:4" hidden="1" x14ac:dyDescent="0.25">
      <c r="A176" s="33" t="s">
        <v>69</v>
      </c>
      <c r="B176" s="33"/>
      <c r="C176" s="33"/>
      <c r="D176" s="33"/>
    </row>
    <row r="177" spans="1:4" hidden="1" x14ac:dyDescent="0.25">
      <c r="A177" s="33"/>
      <c r="B177" s="33"/>
      <c r="C177" s="33"/>
      <c r="D177" s="33"/>
    </row>
    <row r="178" spans="1:4" hidden="1" x14ac:dyDescent="0.25">
      <c r="A178" s="33" t="s">
        <v>70</v>
      </c>
      <c r="B178" s="33" t="s">
        <v>30</v>
      </c>
      <c r="C178" s="33"/>
      <c r="D178" s="33"/>
    </row>
    <row r="179" spans="1:4" hidden="1" x14ac:dyDescent="0.25">
      <c r="A179" s="33" t="s">
        <v>69</v>
      </c>
      <c r="B179" s="33"/>
      <c r="C179" s="33"/>
      <c r="D179" s="33"/>
    </row>
    <row r="180" spans="1:4" hidden="1" x14ac:dyDescent="0.25">
      <c r="A180" s="33"/>
      <c r="B180" s="33"/>
      <c r="C180" s="33"/>
      <c r="D180" s="33"/>
    </row>
    <row r="181" spans="1:4" hidden="1" x14ac:dyDescent="0.25">
      <c r="A181" s="33" t="s">
        <v>71</v>
      </c>
      <c r="B181" s="33" t="s">
        <v>30</v>
      </c>
      <c r="C181" s="33"/>
      <c r="D181" s="33"/>
    </row>
    <row r="182" spans="1:4" hidden="1" x14ac:dyDescent="0.25">
      <c r="A182" s="33" t="s">
        <v>72</v>
      </c>
      <c r="B182" s="33"/>
      <c r="C182" s="33"/>
      <c r="D182" s="33"/>
    </row>
    <row r="183" spans="1:4" hidden="1" x14ac:dyDescent="0.25">
      <c r="A183" s="33"/>
      <c r="B183" s="33"/>
      <c r="C183" s="33"/>
      <c r="D183" s="33"/>
    </row>
    <row r="184" spans="1:4" hidden="1" x14ac:dyDescent="0.25">
      <c r="A184" s="33" t="s">
        <v>73</v>
      </c>
      <c r="B184" s="33" t="s">
        <v>30</v>
      </c>
      <c r="C184" s="33"/>
      <c r="D184" s="33" t="s">
        <v>74</v>
      </c>
    </row>
    <row r="185" spans="1:4" hidden="1" x14ac:dyDescent="0.25">
      <c r="A185" s="33" t="s">
        <v>75</v>
      </c>
      <c r="B185" s="33"/>
      <c r="C185" s="33"/>
      <c r="D185" s="33"/>
    </row>
    <row r="186" spans="1:4" hidden="1" x14ac:dyDescent="0.25">
      <c r="A186" s="33"/>
      <c r="B186" s="33"/>
      <c r="C186" s="33"/>
      <c r="D186" s="33"/>
    </row>
    <row r="187" spans="1:4" hidden="1" x14ac:dyDescent="0.25">
      <c r="A187" s="33" t="s">
        <v>76</v>
      </c>
      <c r="B187" s="33" t="s">
        <v>30</v>
      </c>
      <c r="C187" s="33"/>
      <c r="D187" s="33"/>
    </row>
    <row r="188" spans="1:4" hidden="1" x14ac:dyDescent="0.25">
      <c r="A188" s="33" t="s">
        <v>77</v>
      </c>
      <c r="B188" s="33"/>
      <c r="C188" s="33"/>
      <c r="D188" s="33" t="s">
        <v>78</v>
      </c>
    </row>
    <row r="189" spans="1:4" hidden="1" x14ac:dyDescent="0.25">
      <c r="A189" s="33"/>
      <c r="B189" s="33"/>
      <c r="C189" s="33"/>
      <c r="D189" s="33"/>
    </row>
    <row r="190" spans="1:4" hidden="1" x14ac:dyDescent="0.25">
      <c r="A190" s="33" t="s">
        <v>79</v>
      </c>
      <c r="B190" s="33" t="s">
        <v>30</v>
      </c>
      <c r="C190" s="33"/>
      <c r="D190" s="33"/>
    </row>
    <row r="191" spans="1:4" hidden="1" x14ac:dyDescent="0.25">
      <c r="A191" s="33" t="s">
        <v>80</v>
      </c>
      <c r="B191" s="33"/>
      <c r="C191" s="33"/>
      <c r="D191" s="33" t="s">
        <v>78</v>
      </c>
    </row>
    <row r="192" spans="1:4" hidden="1" x14ac:dyDescent="0.25">
      <c r="A192" s="33" t="s">
        <v>81</v>
      </c>
      <c r="B192" s="33"/>
      <c r="C192" s="33"/>
      <c r="D192" s="33"/>
    </row>
    <row r="193" spans="1:4" hidden="1" x14ac:dyDescent="0.25">
      <c r="A193" s="33" t="s">
        <v>82</v>
      </c>
      <c r="B193" s="33"/>
      <c r="C193" s="33"/>
      <c r="D193" s="33"/>
    </row>
    <row r="194" spans="1:4" hidden="1" x14ac:dyDescent="0.25">
      <c r="A194" s="33"/>
      <c r="B194" s="33"/>
      <c r="C194" s="33"/>
      <c r="D194" s="33"/>
    </row>
    <row r="195" spans="1:4" hidden="1" x14ac:dyDescent="0.25">
      <c r="A195" s="33" t="s">
        <v>83</v>
      </c>
      <c r="B195" s="33" t="s">
        <v>30</v>
      </c>
      <c r="C195" s="33"/>
      <c r="D195" s="33"/>
    </row>
    <row r="196" spans="1:4" hidden="1" x14ac:dyDescent="0.25">
      <c r="A196" s="33" t="s">
        <v>84</v>
      </c>
      <c r="B196" s="33"/>
      <c r="C196" s="33"/>
      <c r="D196" s="33"/>
    </row>
    <row r="197" spans="1:4" hidden="1" x14ac:dyDescent="0.25">
      <c r="A197" s="33"/>
      <c r="B197" s="33"/>
      <c r="C197" s="33"/>
      <c r="D197" s="33"/>
    </row>
    <row r="198" spans="1:4" hidden="1" x14ac:dyDescent="0.25">
      <c r="A198" s="33" t="s">
        <v>85</v>
      </c>
      <c r="B198" s="33" t="s">
        <v>30</v>
      </c>
      <c r="C198" s="33"/>
      <c r="D198" s="33"/>
    </row>
    <row r="199" spans="1:4" hidden="1" x14ac:dyDescent="0.25">
      <c r="A199" s="33" t="s">
        <v>86</v>
      </c>
      <c r="B199" s="33"/>
      <c r="C199" s="33"/>
      <c r="D199" s="33"/>
    </row>
    <row r="200" spans="1:4" hidden="1" x14ac:dyDescent="0.25">
      <c r="A200" s="33"/>
      <c r="B200" s="33"/>
      <c r="C200" s="33"/>
      <c r="D200" s="33"/>
    </row>
    <row r="201" spans="1:4" hidden="1" x14ac:dyDescent="0.25">
      <c r="A201" s="33" t="s">
        <v>87</v>
      </c>
      <c r="B201" s="33" t="s">
        <v>30</v>
      </c>
      <c r="C201" s="33"/>
      <c r="D201" s="33"/>
    </row>
    <row r="202" spans="1:4" hidden="1" x14ac:dyDescent="0.25">
      <c r="A202" s="33" t="s">
        <v>88</v>
      </c>
      <c r="B202" s="33"/>
      <c r="C202" s="33"/>
      <c r="D202" s="33"/>
    </row>
    <row r="203" spans="1:4" hidden="1" x14ac:dyDescent="0.25">
      <c r="A203" s="33"/>
      <c r="B203" s="33"/>
      <c r="C203" s="33"/>
      <c r="D203" s="33"/>
    </row>
    <row r="204" spans="1:4" hidden="1" x14ac:dyDescent="0.25">
      <c r="A204" s="33" t="s">
        <v>89</v>
      </c>
      <c r="B204" s="33" t="s">
        <v>30</v>
      </c>
      <c r="C204" s="33"/>
      <c r="D204" s="33"/>
    </row>
    <row r="205" spans="1:4" hidden="1" x14ac:dyDescent="0.25">
      <c r="A205" s="33" t="s">
        <v>90</v>
      </c>
      <c r="B205" s="33"/>
      <c r="C205" s="33"/>
      <c r="D205" s="33"/>
    </row>
    <row r="206" spans="1:4" hidden="1" x14ac:dyDescent="0.25">
      <c r="A206" s="33"/>
      <c r="B206" s="33"/>
      <c r="C206" s="33"/>
      <c r="D206" s="33"/>
    </row>
    <row r="207" spans="1:4" hidden="1" x14ac:dyDescent="0.25">
      <c r="A207" s="33" t="s">
        <v>91</v>
      </c>
      <c r="B207" s="33" t="s">
        <v>30</v>
      </c>
      <c r="C207" s="33"/>
      <c r="D207" s="33"/>
    </row>
    <row r="208" spans="1:4" hidden="1" x14ac:dyDescent="0.25">
      <c r="A208" s="33" t="s">
        <v>92</v>
      </c>
      <c r="B208" s="33"/>
      <c r="C208" s="33"/>
      <c r="D208" s="33"/>
    </row>
    <row r="209" spans="1:4" hidden="1" x14ac:dyDescent="0.25">
      <c r="A209" s="33"/>
      <c r="B209" s="33"/>
      <c r="C209" s="33"/>
      <c r="D209" s="33"/>
    </row>
    <row r="210" spans="1:4" hidden="1" x14ac:dyDescent="0.25">
      <c r="A210" s="43" t="s">
        <v>113</v>
      </c>
      <c r="B210" s="39"/>
      <c r="C210" s="44">
        <f>+C133-C137-C150-C164</f>
        <v>0</v>
      </c>
      <c r="D210" s="33" t="s">
        <v>114</v>
      </c>
    </row>
    <row r="211" spans="1:4" hidden="1" x14ac:dyDescent="0.25">
      <c r="A211" s="33"/>
      <c r="B211" s="33"/>
      <c r="C211" s="33"/>
      <c r="D211" s="33"/>
    </row>
    <row r="212" spans="1:4" hidden="1" x14ac:dyDescent="0.25">
      <c r="A212" s="43" t="s">
        <v>115</v>
      </c>
      <c r="B212" s="33"/>
      <c r="C212" s="46">
        <f>+C148-C210</f>
        <v>0</v>
      </c>
      <c r="D212" s="33"/>
    </row>
    <row r="213" spans="1:4" hidden="1" x14ac:dyDescent="0.25">
      <c r="A213" s="33"/>
      <c r="B213" s="33"/>
      <c r="C213" s="33"/>
      <c r="D213" s="33"/>
    </row>
    <row r="214" spans="1:4" hidden="1" x14ac:dyDescent="0.25">
      <c r="A214" s="43" t="s">
        <v>94</v>
      </c>
      <c r="B214" s="39"/>
      <c r="C214" s="40">
        <f>+C212*25%</f>
        <v>0</v>
      </c>
      <c r="D214" s="33" t="s">
        <v>95</v>
      </c>
    </row>
    <row r="215" spans="1:4" hidden="1" x14ac:dyDescent="0.25">
      <c r="A215" s="33"/>
      <c r="B215" s="33"/>
      <c r="C215" s="33"/>
      <c r="D215" s="33"/>
    </row>
    <row r="216" spans="1:4" hidden="1" x14ac:dyDescent="0.25">
      <c r="A216" s="33" t="s">
        <v>96</v>
      </c>
      <c r="B216" s="33"/>
      <c r="C216" s="33"/>
      <c r="D216" s="33"/>
    </row>
    <row r="217" spans="1:4" hidden="1" x14ac:dyDescent="0.25">
      <c r="A217" s="33" t="s">
        <v>97</v>
      </c>
      <c r="B217" s="33"/>
      <c r="C217" s="33"/>
      <c r="D217" s="33"/>
    </row>
    <row r="218" spans="1:4" hidden="1" x14ac:dyDescent="0.25">
      <c r="A218" s="33" t="s">
        <v>98</v>
      </c>
      <c r="B218" s="33"/>
      <c r="C218" s="33"/>
      <c r="D218" s="33"/>
    </row>
    <row r="219" spans="1:4" hidden="1" x14ac:dyDescent="0.25">
      <c r="A219" s="33" t="s">
        <v>99</v>
      </c>
      <c r="B219" s="33"/>
      <c r="C219" s="33"/>
      <c r="D219" s="33"/>
    </row>
    <row r="220" spans="1:4" hidden="1" x14ac:dyDescent="0.25">
      <c r="A220" s="33" t="s">
        <v>100</v>
      </c>
      <c r="B220" s="33"/>
      <c r="C220" s="33"/>
      <c r="D220" s="33"/>
    </row>
    <row r="221" spans="1:4" hidden="1" x14ac:dyDescent="0.25">
      <c r="A221" s="33"/>
      <c r="B221" s="33"/>
      <c r="C221" s="33"/>
      <c r="D221" s="33"/>
    </row>
    <row r="222" spans="1:4" hidden="1" x14ac:dyDescent="0.25">
      <c r="A222" s="39" t="s">
        <v>101</v>
      </c>
      <c r="B222" s="39"/>
      <c r="C222" s="44">
        <f>+C212-C214</f>
        <v>0</v>
      </c>
      <c r="D222" s="33"/>
    </row>
    <row r="223" spans="1:4" hidden="1" x14ac:dyDescent="0.25"/>
    <row r="224" spans="1: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</sheetData>
  <sheetProtection algorithmName="SHA-512" hashValue="lFRb8AAbu1p9ylCrFVmfNRWAlzH9fP80RvrGAQDnAGiq2HNiW9LRtpsby4SrF6NV1yG22kyh2s6ZAt7ndI5mxg==" saltValue="IYKqeSqKmovPuKaBzeLmyw==" spinCount="100000" sheet="1" objects="1" scenarios="1"/>
  <mergeCells count="10">
    <mergeCell ref="F4:G4"/>
    <mergeCell ref="A11:E11"/>
    <mergeCell ref="A20:E20"/>
    <mergeCell ref="A34:C34"/>
    <mergeCell ref="A35:C35"/>
    <mergeCell ref="A130:C130"/>
    <mergeCell ref="A131:C131"/>
    <mergeCell ref="A1:E1"/>
    <mergeCell ref="A2:E2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2017-11-26T01:45:49Z</dcterms:created>
  <dcterms:modified xsi:type="dcterms:W3CDTF">2017-11-27T21:35:44Z</dcterms:modified>
</cp:coreProperties>
</file>